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5"/>
  </bookViews>
  <sheets>
    <sheet name="Тит.лист" sheetId="1" r:id="rId1"/>
    <sheet name="ф.1" sheetId="2" r:id="rId2"/>
    <sheet name="ф.2" sheetId="3" r:id="rId3"/>
    <sheet name="ф 3" sheetId="4" r:id="rId4"/>
    <sheet name="ф 4" sheetId="5" r:id="rId5"/>
    <sheet name="ф 5" sheetId="6" r:id="rId6"/>
    <sheet name="ф.6" sheetId="7" r:id="rId7"/>
    <sheet name="ф.7" sheetId="8" r:id="rId8"/>
  </sheets>
  <externalReferences>
    <externalReference r:id="rId11"/>
  </externalReferences>
  <definedNames/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I11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из отчета о выполнении мп за 12 мес</t>
        </r>
      </text>
    </comment>
  </commentList>
</comments>
</file>

<file path=xl/sharedStrings.xml><?xml version="1.0" encoding="utf-8"?>
<sst xmlns="http://schemas.openxmlformats.org/spreadsheetml/2006/main" count="375" uniqueCount="235">
  <si>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</si>
  <si>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</si>
  <si>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</si>
  <si>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</si>
  <si>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</si>
  <si>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</si>
  <si>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</si>
  <si>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</si>
  <si>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</si>
  <si>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</si>
  <si>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</si>
  <si>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</si>
  <si>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</si>
  <si>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</si>
  <si>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</si>
  <si>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</si>
  <si>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</si>
  <si>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</si>
  <si>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</si>
  <si>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</si>
  <si>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</si>
  <si>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</si>
  <si>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</si>
  <si>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</si>
  <si>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</si>
  <si>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</si>
  <si>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</si>
  <si>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</si>
  <si>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</si>
  <si>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</si>
  <si>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</si>
  <si>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</si>
  <si>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Расходы бюджета муниципального образования на оказание муниципальной услуги (выполнение работы)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</si>
  <si>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</si>
  <si>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</si>
  <si>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</si>
  <si>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</si>
  <si>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</si>
  <si>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</si>
  <si>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</si>
  <si>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</si>
  <si>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</si>
  <si>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</si>
  <si>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</si>
  <si>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(дата) 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</si>
  <si>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</si>
  <si>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</si>
  <si>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</si>
  <si>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</si>
  <si>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</si>
  <si>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</t>
  </si>
  <si>
    <t xml:space="preserve"> города Воткинска по социальным вопросам</t>
  </si>
  <si>
    <t>Отчет о реализации муниципальной программы муниципального образования "Город Воткинск"</t>
  </si>
  <si>
    <t>"Реализация молодежной политики на 2020-2024 годы"</t>
  </si>
  <si>
    <t>Патриотическое воспитание и подготовка молодежи к военной службе</t>
  </si>
  <si>
    <t>Организация и проведение мероприятий в сфере патриотического воспитания (месячник «Во славу Отечества», Вахта памяти, День призывника, День Пограничника, День ВДВ и пр.)</t>
  </si>
  <si>
    <t>Управление культуры, спорта и молодежной политики                 Управление образования</t>
  </si>
  <si>
    <t>февраль, апрель, май</t>
  </si>
  <si>
    <t>Участие в конкурсах, фестивалях патриотической направленности республиканского и всероссийского уровней</t>
  </si>
  <si>
    <t>в течение года</t>
  </si>
  <si>
    <t>Организация и проведение совместных мероприятий с ОО "Союз ветеранов и инвалидов локальных войн" и Воткинской городской общественной организацией ветеранов войны, труда, вооруженных сил и правоохранительных органов (семинары, лектории, встречи)</t>
  </si>
  <si>
    <t xml:space="preserve">февраль </t>
  </si>
  <si>
    <t>Организация и проведение мероприятий, направленных на допризывную подготовку молодежи (День призывника)</t>
  </si>
  <si>
    <t>10</t>
  </si>
  <si>
    <t>Содействие социализации и эффективной самореализации молодежи</t>
  </si>
  <si>
    <t>0 2</t>
  </si>
  <si>
    <t>Проведение мероприятий для молодежных общественных организаций, студенческой молодежи (фестиваль «Студенческая весна», «Дни здоровья», молодежные форумы, спартакиады, слеты МОО, встречи; развитие и поддержка движения КВН).</t>
  </si>
  <si>
    <t>Управление культуры, спорта и молодежной политики</t>
  </si>
  <si>
    <t>апрель</t>
  </si>
  <si>
    <t>Организация городского праздника «День молодежи»</t>
  </si>
  <si>
    <t>Проведен День молодежи 27 июня. Организованы несколько площадок. Ожидаемый охват - 1000 человек.</t>
  </si>
  <si>
    <t>Организация и проведение профильной смены актива "Цивилизация"</t>
  </si>
  <si>
    <t>Август-сентябрь, не менее 100 человек</t>
  </si>
  <si>
    <t>июнь</t>
  </si>
  <si>
    <t>Организация общегородских мероприятий и акций по пропаганде здорового образа жизни среди подростков (месячник «Молодежь ЗА здоровый образ жизни», туристический слет для студенческой и работающей молодежи, выездные акции по пропаганде ЗОЖ); создание условий для развития и работы молодежных общественных организаций,  основной деятельностью которых является пропаганда здорового образа жизни  и первичная профилактика наркозависимостей среди молодежи</t>
  </si>
  <si>
    <t>0 3</t>
  </si>
  <si>
    <t>Региональный проект "Социальная активность"</t>
  </si>
  <si>
    <t>Реализация проектов, программ и проведение мероприятий для детей, подростков и молодежи молодежными и детскими общественными объединениями</t>
  </si>
  <si>
    <t>Проведены фестиваль волонтерских отрядов, обучающие семинары по волонтерству, мастер-классы и пр.</t>
  </si>
  <si>
    <t>Создание межведомственного органа по развитию добровольчества с участием представителей некоммерческих, образовательных, добровольческих организаций и объединений, Общественой Палаты и других заинтересованных лиц</t>
  </si>
  <si>
    <t>Проведена 1 рабочая группа и 1 обучающий семинар.</t>
  </si>
  <si>
    <t>Организация и проведение уроков, посвященных социальной активности и добровольчеству</t>
  </si>
  <si>
    <t>Управление образования</t>
  </si>
  <si>
    <t>Проведены "уроки добра" в школах и учреждениях СПО</t>
  </si>
  <si>
    <t>Проведение информационной и рекламной кампании в целях популяризации добровольчества</t>
  </si>
  <si>
    <t>Организованы информационная волонтерская палатка "Быть волонтером Модно" на всех масштабных мероприятиях, стенды о волонтерской деятельности в учебных заведениях</t>
  </si>
  <si>
    <t>Организация и проведение конкурсов и фестивалей для волонтеров, направленных на выявление самых активных личностей и отрядов, обмен опытом и внедрение лучших практик</t>
  </si>
  <si>
    <t>Проведен конкурс социальных театров (апрель) и фестиваль волонтерских отрядов (декабрь)</t>
  </si>
  <si>
    <t>Оказание услуг (выполнение работ) муниципальными учреждениями в сфере молодежной политики</t>
  </si>
  <si>
    <t>МАУ "Молодежный центр "Победа"</t>
  </si>
  <si>
    <t>Уплата налога на имущество организаций, земельного налога</t>
  </si>
  <si>
    <t>Исполнение законодательства</t>
  </si>
  <si>
    <t>Укрепление материально-технической базы</t>
  </si>
  <si>
    <t>Выполнение работ в рамках большого ремонта (по мере финансирования)</t>
  </si>
  <si>
    <t>0 4</t>
  </si>
  <si>
    <t>0 5</t>
  </si>
  <si>
    <t>0 6</t>
  </si>
  <si>
    <t>Реализация молодежной политики на 2020-2024 годы</t>
  </si>
  <si>
    <t>Количество мероприятий патриотической направленности, в том числе по допризывной подготовке для подростков и молодежи</t>
  </si>
  <si>
    <t>Количество молодежных и детских общественных объединений, в том числе патриотической направленности</t>
  </si>
  <si>
    <t xml:space="preserve">Доля общеобразовательных организаций, профессиональных образовательных организаций и организаций высшего образования, участвующих в мероприятиях патриотической направленности, в общей численности данных образовательных организаций </t>
  </si>
  <si>
    <t>Доля молодежи, участвующей в деятельности молодежных и детских общественных объединений, органов молодежного самоуправления, в общей численности молодежи</t>
  </si>
  <si>
    <t>Охват детей и подростков "группы риска", состоящих на учете в подразделениях по делам несовершеннолетних, мероприятиями профилактической направленности</t>
  </si>
  <si>
    <t>Доля граждан, вовлеченных в добровольческую деятельность</t>
  </si>
  <si>
    <t>Доля молодежи, задействованной в мероприятиях по вовлечению в творческую деятельность, от общего числа молодежи г.Воткинска</t>
  </si>
  <si>
    <t>Доля студентов, вовлеченных в клубное студенческое движение, от общего числа студентов в г.Воткинске</t>
  </si>
  <si>
    <t>ед.</t>
  </si>
  <si>
    <t>проценты</t>
  </si>
  <si>
    <r>
      <t xml:space="preserve">Ответственный исполнитель </t>
    </r>
    <r>
      <rPr>
        <u val="single"/>
        <sz val="12"/>
        <rFont val="Times New Roman"/>
        <family val="1"/>
      </rPr>
      <t>Управление культуры, спорта и молодежной политики</t>
    </r>
  </si>
  <si>
    <r>
      <t xml:space="preserve">Наименование муниципальной программы </t>
    </r>
    <r>
      <rPr>
        <u val="single"/>
        <sz val="12"/>
        <rFont val="Times New Roman"/>
        <family val="1"/>
      </rPr>
      <t>"Реализация молодежной политики на 2020-2024 годы"</t>
    </r>
  </si>
  <si>
    <t>второе полугодие</t>
  </si>
  <si>
    <t>Форма 2</t>
  </si>
  <si>
    <t xml:space="preserve">Всего </t>
  </si>
  <si>
    <t>938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</si>
  <si>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</si>
  <si>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r>
      <t>2)</t>
    </r>
    <r>
      <rPr>
        <sz val="9"/>
        <color indexed="8"/>
        <rFont val="Times New Roman"/>
        <family val="1"/>
      </rPr>
      <t xml:space="preserve">        </t>
    </r>
  </si>
  <si>
    <t>Количество концертов и концертных программ, иных зрелищных мероприятий</t>
  </si>
  <si>
    <t>единиц</t>
  </si>
  <si>
    <t>Организация досуга детей, подростков и молодежи</t>
  </si>
  <si>
    <t>Количество молодежных организаций</t>
  </si>
  <si>
    <t xml:space="preserve">единиц </t>
  </si>
  <si>
    <r>
      <t xml:space="preserve">Наименование муниципальной программы  </t>
    </r>
    <r>
      <rPr>
        <u val="single"/>
        <sz val="12"/>
        <rFont val="Times New Roman"/>
        <family val="1"/>
      </rPr>
      <t>"Реализация молодежной политики на 2020-2024 годы"</t>
    </r>
  </si>
  <si>
    <r>
      <t xml:space="preserve">Ответственный исполнитель: </t>
    </r>
    <r>
      <rPr>
        <u val="single"/>
        <sz val="12"/>
        <rFont val="Times New Roman"/>
        <family val="1"/>
      </rPr>
      <t xml:space="preserve">Управление культуры, спорта и молодежной политики  </t>
    </r>
    <r>
      <rPr>
        <sz val="12"/>
        <rFont val="Times New Roman"/>
        <family val="1"/>
      </rPr>
      <t xml:space="preserve"> </t>
    </r>
  </si>
  <si>
    <r>
      <t>Наименование муниципальной программы</t>
    </r>
    <r>
      <rPr>
        <u val="single"/>
        <sz val="12"/>
        <rFont val="Times New Roman"/>
        <family val="1"/>
      </rPr>
      <t xml:space="preserve"> "Реализация молодежной политики на 2020-2024 годы"</t>
    </r>
  </si>
  <si>
    <r>
      <t xml:space="preserve">Ответственный исполнитель: </t>
    </r>
    <r>
      <rPr>
        <u val="single"/>
        <sz val="12"/>
        <rFont val="Times New Roman"/>
        <family val="1"/>
      </rPr>
      <t>Управление культуры, спорта и молодежной политики</t>
    </r>
  </si>
  <si>
    <r>
      <rPr>
        <u val="single"/>
        <sz val="12"/>
        <rFont val="Times New Roman"/>
        <family val="1"/>
      </rPr>
      <t xml:space="preserve">                                        </t>
    </r>
    <r>
      <rPr>
        <sz val="12"/>
        <rFont val="Times New Roman"/>
        <family val="1"/>
      </rPr>
      <t xml:space="preserve">  /Ж.А.Александрова</t>
    </r>
  </si>
  <si>
    <t>Утверждаю:</t>
  </si>
  <si>
    <t>Форма 1</t>
  </si>
  <si>
    <t>Наименование муниципальной программы  "Реализация молодежной политики на 2020-2024 годы"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</si>
  <si>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</si>
  <si>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</si>
  <si>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</si>
  <si>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</si>
  <si>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И</t>
  </si>
  <si>
    <t>Рз</t>
  </si>
  <si>
    <t>Пр</t>
  </si>
  <si>
    <t>ЦС</t>
  </si>
  <si>
    <t>ВР</t>
  </si>
  <si>
    <t>Всего</t>
  </si>
  <si>
    <t>01</t>
  </si>
  <si>
    <t>Управление культуры, спорта и молодежной политики Администрации города Воткинска</t>
  </si>
  <si>
    <t>07</t>
  </si>
  <si>
    <t>02</t>
  </si>
  <si>
    <t>04</t>
  </si>
  <si>
    <t>05</t>
  </si>
  <si>
    <t>06</t>
  </si>
  <si>
    <t>Вид правового акта</t>
  </si>
  <si>
    <t>Дата принятия</t>
  </si>
  <si>
    <t>Номер</t>
  </si>
  <si>
    <t>Суть изменений (краткое содержание)</t>
  </si>
  <si>
    <t xml:space="preserve">Форма 6. </t>
  </si>
  <si>
    <t>Сведения о внесенных за отчетный период изменениях в муниципальную программу</t>
  </si>
  <si>
    <t>Постановление Администрации города Воткинска "О внесении изменений в муниципальную программу муниципального образования "Город Воткинск" "Реализация молодежной политики на 2020-2024 годы", утвержденную постановлением Адинистрации города Воткинска от 29.11.2019 №2030</t>
  </si>
  <si>
    <t>В паспорте муниципальной программы «Реализация молодежной политики на 2020 -2024 годы", раздел «Ресурсное обеспечение» изложен в новой редакции.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</si>
  <si>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</si>
  <si>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</si>
  <si>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</si>
  <si>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</si>
  <si>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</si>
  <si>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</si>
  <si>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</si>
  <si>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</si>
  <si>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</si>
  <si>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</si>
  <si>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</si>
  <si>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</si>
  <si>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</si>
  <si>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</si>
  <si>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</si>
  <si>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хх</t>
  </si>
  <si>
    <t>«Реализация молодежной политики на территории МО «Город Воткинск» на 2015-2021 годы</t>
  </si>
  <si>
    <t>Заместитель главы Администрации города Воткинска по социальным вопросам Ж.А.Александрова</t>
  </si>
  <si>
    <t>Примечание: значения показателей округляются до 3-х знаков после запятой</t>
  </si>
  <si>
    <t>Мероприятия с посещением войсковой части, музейной комнаты в филиале №7 ЦБС и музея локальных войн "Щит" в марте-апреле были отменены в связи с распространением коронавирусной инфекции. День призывника в октябре прошел в онлайн-формате.</t>
  </si>
  <si>
    <t>Уплачены в полном объеме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</si>
  <si>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за 2020 год
</t>
  </si>
  <si>
    <t xml:space="preserve">Ответственный исполнитель: Управление культуры, спорта и молодежной политики              </t>
  </si>
  <si>
    <t>за 2021 год</t>
  </si>
  <si>
    <t>2021 год</t>
  </si>
  <si>
    <t>Управление культуры, спорта и молодежной политики Администрации города Воткинска, Управление образования Администрации города Воткинска</t>
  </si>
  <si>
    <t xml:space="preserve">Отчет о расходах на реализацию муниципальной программы за счет всех источников финансирования за 2021 год
</t>
  </si>
  <si>
    <t xml:space="preserve">Организация мероприятий на правленных на прфилактику асоциального деструктивного поведения подростков и молодежи. Находящихся в социально опасном положении 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</si>
  <si>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за 2021 год
</t>
  </si>
  <si>
    <t>№781</t>
  </si>
  <si>
    <t>№1851</t>
  </si>
  <si>
    <t>Проведено 80 мероприятий. Осуществляют деятельность 5 молодежных организаций на базе МАУ "МЦ "Победа".</t>
  </si>
  <si>
    <t>Организован и проведен месячник "Во славу Отечества", в который входят конкурсы по 4 номинациям. Ожидаемый охват участников - 300 чел.  Проведено 5 митингов.</t>
  </si>
  <si>
    <t>Приняли участие в  республиканских конкурсах</t>
  </si>
  <si>
    <t xml:space="preserve">Проведены совместные мероприятия, приуроченые к  Дню призывника, "уроки мужества" </t>
  </si>
  <si>
    <t xml:space="preserve">Посещение войсковой части, музейной комнаты в филиале №7 ЦБС и музея локальных войн "Щит", кинопоказы, торжественный концерт (октябрь) </t>
  </si>
  <si>
    <t>Проведены фестиваль "Студенческая весна" (апрель), День здоровья (апрель), студенческая спартакиада (3 этапа), "Кругосветка" и "Кросс нации". Продвижение деятельности КВН в городе.</t>
  </si>
  <si>
    <t>Реализация мероприятий профкалендаря. Проведены мероприятия в рамках антинаркотического месячника. Проведен конкурс социальных театров, пропагандирующий ЗОЖ. Организовано не менее 5 профилактических акций</t>
  </si>
  <si>
    <t>Выполнение МАУ "МЦ "Победа" муниципального задания. Проведено 80 мероприятий. Осуществляют деятельность 5 молодежных организаций на базе МАУ "МЦ "Победа".</t>
  </si>
  <si>
    <t>Организован и проведен месячник "Во славу Отечества", в который вошли конкурсы по  номинациям. Охват - 450 чел.  Проведен митинг памяти о россиянах, исполнявших служебный долг за пределами Отечества  (охват - 200 чел.),  7 онлайн-акций врамках "75 лет Победы" (охват - 3600 чел.), День ВДВ (митинг, спортивно-игровые площадки и военно-спортивный праздник). Общий охват - 10750 человек.</t>
  </si>
  <si>
    <t>Реализовано  90 мероприятия профкалендаря. Проведены онлайн-мероприятия в рамках антинаркотического месячника, в том числе и оффлайн. Проведены профилактические акции:  "Чистая стена", "Брось сигарету - возьми конфету", "Пройди тест на ВИЧ", "Лучшее,  Проведен конкурс  школьных и студенческих проектов,  «Молодежь ЗА здоровый образ жизни» (ноябрь).</t>
  </si>
  <si>
    <t>Проведен онлайн-кейс турнир молодежного инициативного бюджетирования "Атмосфера" (охват 100 чел.). Реализовано 5 проектов. Проведен фестиваль волонтерских отрядов.</t>
  </si>
  <si>
    <t>Проведена профильная смена "Цивилизация-2021. 7-Я ВОЛОНТЁРОВ. 2.0» на базе ДОЛ "Юность". Охват - 160 человек.</t>
  </si>
  <si>
    <t>Факт на начало отчетного периода (за 2020 год)</t>
  </si>
  <si>
    <t>План на конец отчетного 2021  года</t>
  </si>
  <si>
    <t>Фестиваль "Студенческая весна" (охват 300 человек) и День здоровья в апреле были  проведены онлайн формате челендж в Инстаграмме (охват 500 человек). Кругосветка 600 челловек, Кросс наций (800 человек)</t>
  </si>
  <si>
    <t>День молодежи не состоялся в связи с эпидимологической ситуацией.</t>
  </si>
  <si>
    <t>На базе МАУ "МЦ "Победа" создан штаб "Мы вместе".</t>
  </si>
  <si>
    <t xml:space="preserve"> Проведен фестиваль волонтерских отрядов (декабрь). Проведен конкурс социальных театров (Апрель).</t>
  </si>
  <si>
    <t xml:space="preserve">Проведены акции, популяризующие добровольчество: "Мы вместе", "Герои в масках" "Волонтеры конституции", "Волонтеры Победы". </t>
  </si>
  <si>
    <t>1, 06</t>
  </si>
  <si>
    <t>1, 008</t>
  </si>
  <si>
    <t>Проведены совместные мероприятия, приуроченые к Дню вывода советских войск из Афганистана (февраль): митинг и торжественный вечер «Суровый приказ выполняя…» (охват - 700 чел.), День ВДВ (митинг, спортивно-игровые площадки и военно-спортивный праздник, Денб Победы (9 Мая), День памяти и скорби День начала Великой Отечественной войны (1941 год) общий охват - 10750 человек).</t>
  </si>
  <si>
    <t>Организация и проведение на территории муниципального образования «Город Воткинск» проектов молодежного инициативного бюджетирования «Атмосфера»</t>
  </si>
  <si>
    <t>Управление культуры, спорта и молодежной политики Управление образования
Управление жилищно-коммунального хозяйства</t>
  </si>
  <si>
    <t>Реализация молодежных проектов, вовлечение молодежи в активную деятельность</t>
  </si>
  <si>
    <t>Приобретены ноутбук ASUSP1510CDA&lt;Rysen7, светильник светодиодный TANGO VPO36-4000K, динамичный вокальный микрофон с выключателем за счет внебюджетный средств. За счет средств резервного фонда по распоряжению Главы Удмурсткой Республики, Председателя Правительсвта Удурсткой Республики на приобретение специализированного напольного покрытия "Будо-маты" Военно-патриотическим клубом "Десантник" на общую сумму 259,200 рублей.</t>
  </si>
  <si>
    <t>Волонтерский отряд "Твой выбор" МАУК "Сад им. П.И. Чайковоского" в рамках Всероссийской антинаркотической акции "Сообщи, где торгую смертью" провели круглый стод, где обсуждались проблемы: влияние на организм человека наркотических средств, рассмотрены разные  способы противостояния отрицательному давлению социальной среды.</t>
  </si>
  <si>
    <t>Проведен муниципальный этап гражданско-патриотической акции "Во славу Отечества" (охват - 150 чел.).  Спартакиада "Гвардия" охват 150 человек.</t>
  </si>
  <si>
    <r>
      <rPr>
        <sz val="8"/>
        <rFont val="Times New Roman"/>
        <family val="1"/>
      </rPr>
      <t>Проведено 32 "урока добра</t>
    </r>
    <r>
      <rPr>
        <i/>
        <sz val="8"/>
        <rFont val="Times New Roman"/>
        <family val="1"/>
      </rPr>
      <t>"</t>
    </r>
  </si>
  <si>
    <r>
      <t>_________15.02.2022_______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</t>
    </r>
  </si>
  <si>
    <t>Степень достижения цел. Показателей</t>
  </si>
  <si>
    <t>Кассовые расходы, %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</si>
  <si>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</si>
  <si>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</si>
  <si>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конец отчетного периода</t>
  </si>
  <si>
    <t>К плану на 1 января отчетного года</t>
  </si>
  <si>
    <t>К плану на отчетную дату</t>
  </si>
  <si>
    <t>Управление культуры, спорта и молодежной политики Администрации города Вокткинска</t>
  </si>
  <si>
    <t>Управление образования Администрации города Вокткинска</t>
  </si>
  <si>
    <t>941</t>
  </si>
  <si>
    <t>240, 620</t>
  </si>
  <si>
    <t>Темп роста к уровню прошлого года, % (гр8/гр6*100)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</si>
  <si>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</si>
  <si>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</si>
  <si>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</si>
  <si>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</si>
  <si>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</si>
  <si>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Факт по состоянию на конец отчетного периода</t>
  </si>
  <si>
    <t>% исполнения к плану на отчетный год (гр9/гр7*100)</t>
  </si>
  <si>
    <t>% исполнения к плану на отчетный период (гр9/гр8*100)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</si>
</sst>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8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sz val="9"/>
      <color indexed="8"/>
      <name val="Calibri"/>
      <family val="2"/>
    </font>
    <font>
      <sz val="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0" tint="-0.4999699890613556"/>
      <name val="Times New Roman"/>
      <family val="1"/>
    </font>
    <font>
      <sz val="11"/>
      <color theme="0" tint="-0.4999699890613556"/>
      <name val="Times New Roman"/>
      <family val="1"/>
    </font>
    <font>
      <sz val="8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b/>
      <sz val="10"/>
      <color theme="0" tint="-0.4999699890613556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5" fillId="0" borderId="0" xfId="0" applyFont="1" applyAlignment="1">
      <alignment/>
    </xf>
    <xf numFmtId="0" fontId="9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Alignment="1">
      <alignment horizontal="justify" vertical="center"/>
    </xf>
    <xf numFmtId="0" fontId="83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left" wrapText="1" indent="3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7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3" fillId="0" borderId="10" xfId="0" applyFont="1" applyBorder="1" applyAlignment="1">
      <alignment horizontal="justify" vertical="center"/>
    </xf>
    <xf numFmtId="180" fontId="84" fillId="0" borderId="10" xfId="0" applyNumberFormat="1" applyFont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84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0" fillId="34" borderId="0" xfId="0" applyFill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180" fontId="84" fillId="33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180" fontId="90" fillId="0" borderId="0" xfId="0" applyNumberFormat="1" applyFont="1" applyFill="1" applyAlignment="1">
      <alignment horizontal="center" vertical="center"/>
    </xf>
    <xf numFmtId="180" fontId="1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1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88" fillId="0" borderId="0" xfId="0" applyFont="1" applyAlignment="1">
      <alignment/>
    </xf>
    <xf numFmtId="0" fontId="87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top"/>
    </xf>
    <xf numFmtId="0" fontId="27" fillId="0" borderId="1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6" fillId="0" borderId="0" xfId="0" applyFont="1" applyAlignment="1">
      <alignment horizontal="left"/>
    </xf>
    <xf numFmtId="0" fontId="89" fillId="0" borderId="0" xfId="0" applyFont="1" applyAlignment="1">
      <alignment horizontal="center" vertical="center" wrapText="1"/>
    </xf>
    <xf numFmtId="0" fontId="83" fillId="0" borderId="0" xfId="0" applyFont="1" applyAlignment="1">
      <alignment horizontal="left"/>
    </xf>
    <xf numFmtId="0" fontId="60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16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9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80" fontId="93" fillId="0" borderId="0" xfId="0" applyNumberFormat="1" applyFont="1" applyFill="1" applyAlignment="1">
      <alignment/>
    </xf>
    <xf numFmtId="180" fontId="93" fillId="0" borderId="0" xfId="0" applyNumberFormat="1" applyFont="1" applyFill="1" applyAlignment="1">
      <alignment/>
    </xf>
    <xf numFmtId="180" fontId="94" fillId="0" borderId="0" xfId="0" applyNumberFormat="1" applyFont="1" applyFill="1" applyAlignment="1">
      <alignment/>
    </xf>
    <xf numFmtId="180" fontId="95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80" fontId="96" fillId="0" borderId="0" xfId="0" applyNumberFormat="1" applyFont="1" applyFill="1" applyAlignment="1">
      <alignment/>
    </xf>
    <xf numFmtId="180" fontId="97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WIN2012\directum\&#1056;&#1077;&#1072;&#1083;&#1080;&#1079;&#1072;&#1094;&#1080;&#1103;%20&#1084;&#1086;&#1083;&#1086;&#1076;&#1077;&#1078;&#1085;&#1086;&#1081;%20&#1079;&#1072;%2012%20&#1084;&#1077;&#1089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ист"/>
      <sheetName val="ф.1"/>
      <sheetName val="ф.2"/>
      <sheetName val="ф 3"/>
      <sheetName val="ф 4"/>
      <sheetName val="ф 5"/>
      <sheetName val="ф.6"/>
      <sheetName val="ф.7"/>
    </sheetNames>
    <sheetDataSet>
      <sheetData sheetId="1">
        <row r="12">
          <cell r="N12">
            <v>10</v>
          </cell>
          <cell r="O12">
            <v>10</v>
          </cell>
        </row>
        <row r="13">
          <cell r="N13">
            <v>75</v>
          </cell>
          <cell r="O13">
            <v>75</v>
          </cell>
        </row>
        <row r="16">
          <cell r="N16">
            <v>252.20000000000002</v>
          </cell>
          <cell r="O16">
            <v>251.70000000000002</v>
          </cell>
        </row>
        <row r="17">
          <cell r="N17">
            <v>87.1</v>
          </cell>
          <cell r="O17">
            <v>87.1</v>
          </cell>
        </row>
        <row r="18">
          <cell r="N18">
            <v>510.2</v>
          </cell>
          <cell r="O18">
            <v>493.3</v>
          </cell>
        </row>
        <row r="19">
          <cell r="N19">
            <v>1426.1</v>
          </cell>
          <cell r="O19">
            <v>1426.1</v>
          </cell>
        </row>
        <row r="20">
          <cell r="N20">
            <v>0</v>
          </cell>
          <cell r="O20">
            <v>0</v>
          </cell>
        </row>
        <row r="23">
          <cell r="N23">
            <v>4985</v>
          </cell>
          <cell r="O23">
            <v>4985</v>
          </cell>
        </row>
        <row r="24">
          <cell r="N24">
            <v>378.3</v>
          </cell>
          <cell r="O24">
            <v>378.3</v>
          </cell>
        </row>
        <row r="26">
          <cell r="N26">
            <v>259.2</v>
          </cell>
          <cell r="O26">
            <v>259.2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L8" sqref="L8:Q8"/>
    </sheetView>
  </sheetViews>
  <sheetFormatPr defaultColWidth="9.140625" defaultRowHeight="15"/>
  <cols>
    <col min="1" max="2" width="9.140625" style="17" customWidth="1"/>
    <col min="3" max="7" width="3.28125" style="17" customWidth="1"/>
    <col min="8" max="8" width="27.8515625" style="17" customWidth="1"/>
    <col min="9" max="9" width="16.8515625" style="17" customWidth="1"/>
    <col min="10" max="10" width="5.421875" style="17" customWidth="1"/>
    <col min="11" max="12" width="4.00390625" style="17" customWidth="1"/>
    <col min="13" max="13" width="10.140625" style="17" customWidth="1"/>
    <col min="14" max="14" width="4.57421875" style="17" customWidth="1"/>
    <col min="15" max="15" width="4.421875" style="17" customWidth="1"/>
    <col min="16" max="17" width="10.57421875" style="17" customWidth="1"/>
    <col min="18" max="18" width="8.8515625" style="17" customWidth="1"/>
    <col min="19" max="19" width="16.57421875" style="17" customWidth="1"/>
    <col min="20" max="16384" width="9.140625" style="17" customWidth="1"/>
  </cols>
  <sheetData>
    <row r="1" spans="3:15" s="16" customFormat="1" ht="13.5" customHeight="1">
      <c r="C1" s="14"/>
      <c r="D1" s="14"/>
      <c r="E1" s="14"/>
      <c r="F1" s="14"/>
      <c r="G1" s="14"/>
      <c r="H1" s="14"/>
      <c r="I1" s="14"/>
      <c r="J1" s="14"/>
      <c r="K1" s="14"/>
      <c r="L1" s="142" t="s">
        <v>126</v>
      </c>
      <c r="M1" s="142"/>
      <c r="N1" s="142"/>
      <c r="O1" s="142"/>
    </row>
    <row r="2" spans="3:17" s="16" customFormat="1" ht="24" customHeight="1">
      <c r="C2" s="14"/>
      <c r="D2" s="14"/>
      <c r="E2" s="14"/>
      <c r="F2" s="14"/>
      <c r="G2" s="14"/>
      <c r="H2" s="14"/>
      <c r="I2" s="14"/>
      <c r="J2" s="14"/>
      <c r="K2" s="14"/>
      <c r="L2" s="146" t="s">
        <v>41</v>
      </c>
      <c r="M2" s="146"/>
      <c r="N2" s="146"/>
      <c r="O2" s="146"/>
      <c r="P2" s="146"/>
      <c r="Q2" s="146"/>
    </row>
    <row r="3" spans="3:17" s="16" customFormat="1" ht="16.5" customHeight="1">
      <c r="C3" s="14"/>
      <c r="D3" s="14"/>
      <c r="E3" s="14"/>
      <c r="F3" s="14"/>
      <c r="G3" s="14"/>
      <c r="H3" s="14"/>
      <c r="I3" s="14"/>
      <c r="J3" s="14"/>
      <c r="K3" s="14"/>
      <c r="L3" s="147" t="s">
        <v>50</v>
      </c>
      <c r="M3" s="147"/>
      <c r="N3" s="147"/>
      <c r="O3" s="147"/>
      <c r="P3" s="147"/>
      <c r="Q3" s="147"/>
    </row>
    <row r="4" spans="3:17" s="16" customFormat="1" ht="16.5" customHeight="1">
      <c r="C4" s="14"/>
      <c r="D4" s="14"/>
      <c r="E4" s="14"/>
      <c r="F4" s="14"/>
      <c r="G4" s="14"/>
      <c r="H4" s="14"/>
      <c r="I4" s="14"/>
      <c r="J4" s="14"/>
      <c r="K4" s="14"/>
      <c r="L4" s="148" t="s">
        <v>51</v>
      </c>
      <c r="M4" s="148"/>
      <c r="N4" s="148"/>
      <c r="O4" s="148"/>
      <c r="P4" s="148"/>
      <c r="Q4" s="148"/>
    </row>
    <row r="5" spans="3:15" ht="16.5" customHeight="1">
      <c r="C5" s="4"/>
      <c r="D5" s="4"/>
      <c r="E5" s="4"/>
      <c r="F5" s="4"/>
      <c r="G5" s="4"/>
      <c r="H5" s="4"/>
      <c r="I5" s="4"/>
      <c r="J5" s="4"/>
      <c r="K5" s="4"/>
      <c r="L5" s="143" t="s">
        <v>42</v>
      </c>
      <c r="M5" s="143"/>
      <c r="N5" s="143"/>
      <c r="O5" s="143"/>
    </row>
    <row r="6" spans="3:17" ht="18" customHeight="1">
      <c r="C6" s="4"/>
      <c r="D6" s="4"/>
      <c r="E6" s="4"/>
      <c r="F6" s="4"/>
      <c r="G6" s="4"/>
      <c r="H6" s="4"/>
      <c r="I6" s="4"/>
      <c r="J6" s="4"/>
      <c r="K6" s="4"/>
      <c r="L6" s="139" t="s">
        <v>125</v>
      </c>
      <c r="M6" s="139"/>
      <c r="N6" s="139"/>
      <c r="O6" s="139"/>
      <c r="P6" s="139"/>
      <c r="Q6" s="139"/>
    </row>
    <row r="7" spans="3:17" ht="18" customHeight="1">
      <c r="C7" s="4"/>
      <c r="D7" s="4"/>
      <c r="E7" s="4"/>
      <c r="F7" s="4"/>
      <c r="G7" s="4"/>
      <c r="H7" s="4"/>
      <c r="I7" s="4"/>
      <c r="J7" s="4"/>
      <c r="K7" s="4"/>
      <c r="L7" s="140" t="s">
        <v>43</v>
      </c>
      <c r="M7" s="140"/>
      <c r="N7" s="140"/>
      <c r="O7" s="140"/>
      <c r="P7" s="140"/>
      <c r="Q7" s="140"/>
    </row>
    <row r="8" spans="3:17" ht="18" customHeight="1">
      <c r="C8" s="4"/>
      <c r="D8" s="4"/>
      <c r="E8" s="4"/>
      <c r="F8" s="4"/>
      <c r="G8" s="4"/>
      <c r="H8" s="4"/>
      <c r="I8" s="4"/>
      <c r="J8" s="4"/>
      <c r="K8" s="4"/>
      <c r="L8" s="141" t="s">
        <v>214</v>
      </c>
      <c r="M8" s="141"/>
      <c r="N8" s="141"/>
      <c r="O8" s="141"/>
      <c r="P8" s="141"/>
      <c r="Q8" s="141"/>
    </row>
    <row r="9" spans="3:15" ht="18" customHeight="1">
      <c r="C9" s="4"/>
      <c r="D9" s="4"/>
      <c r="E9" s="4"/>
      <c r="F9" s="4"/>
      <c r="G9" s="4"/>
      <c r="H9" s="4"/>
      <c r="I9" s="4"/>
      <c r="J9" s="4"/>
      <c r="K9" s="4"/>
      <c r="L9" s="140" t="s">
        <v>44</v>
      </c>
      <c r="M9" s="140"/>
      <c r="N9" s="140"/>
      <c r="O9" s="140"/>
    </row>
    <row r="10" spans="3:19" ht="13.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4"/>
      <c r="S10" s="4"/>
    </row>
    <row r="11" spans="1:19" s="16" customFormat="1" ht="17.25" customHeight="1">
      <c r="A11" s="144" t="s">
        <v>52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64"/>
      <c r="S11" s="64"/>
    </row>
    <row r="12" spans="1:18" s="16" customFormat="1" ht="17.25" customHeight="1">
      <c r="A12" s="145" t="s">
        <v>53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66"/>
    </row>
    <row r="13" spans="1:19" s="16" customFormat="1" ht="17.25" customHeight="1">
      <c r="A13" s="144" t="s">
        <v>177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64"/>
      <c r="S13" s="65"/>
    </row>
    <row r="14" spans="3:19" s="16" customFormat="1" ht="17.25" customHeight="1">
      <c r="C14" s="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/>
  <mergeCells count="12">
    <mergeCell ref="A13:Q13"/>
    <mergeCell ref="A11:Q11"/>
    <mergeCell ref="A12:Q12"/>
    <mergeCell ref="L2:Q2"/>
    <mergeCell ref="L3:Q3"/>
    <mergeCell ref="L4:Q4"/>
    <mergeCell ref="L6:Q6"/>
    <mergeCell ref="L7:Q7"/>
    <mergeCell ref="L8:Q8"/>
    <mergeCell ref="L9:O9"/>
    <mergeCell ref="L1:O1"/>
    <mergeCell ref="L5:O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="90" zoomScaleNormal="90" zoomScalePageLayoutView="0" workbookViewId="0" topLeftCell="A4">
      <selection activeCell="R9" sqref="R9"/>
    </sheetView>
  </sheetViews>
  <sheetFormatPr defaultColWidth="9.140625" defaultRowHeight="15"/>
  <cols>
    <col min="1" max="1" width="4.8515625" style="0" customWidth="1"/>
    <col min="2" max="2" width="3.8515625" style="0" customWidth="1"/>
    <col min="3" max="3" width="4.421875" style="0" customWidth="1"/>
    <col min="4" max="4" width="3.28125" style="0" customWidth="1"/>
    <col min="5" max="5" width="3.00390625" style="0" customWidth="1"/>
    <col min="6" max="6" width="19.00390625" style="0" customWidth="1"/>
    <col min="7" max="7" width="14.8515625" style="0" customWidth="1"/>
    <col min="8" max="8" width="5.00390625" style="0" customWidth="1"/>
    <col min="9" max="9" width="4.140625" style="0" customWidth="1"/>
    <col min="10" max="10" width="4.421875" style="0" customWidth="1"/>
    <col min="11" max="11" width="10.7109375" style="0" customWidth="1"/>
    <col min="17" max="17" width="9.140625" style="0" customWidth="1"/>
  </cols>
  <sheetData>
    <row r="1" spans="1:17" ht="18.75">
      <c r="A1" s="151"/>
      <c r="B1" s="151"/>
      <c r="C1" s="151"/>
      <c r="D1" s="151"/>
      <c r="E1" s="151"/>
      <c r="F1" s="151"/>
      <c r="G1" s="67"/>
      <c r="H1" s="67"/>
      <c r="I1" s="67"/>
      <c r="J1" s="67"/>
      <c r="K1" s="67"/>
      <c r="L1" s="67"/>
      <c r="M1" s="3"/>
      <c r="N1" s="67"/>
      <c r="O1" s="67"/>
      <c r="P1" s="67"/>
      <c r="Q1" s="93" t="s">
        <v>127</v>
      </c>
    </row>
    <row r="2" spans="1:17" ht="18.75">
      <c r="A2" s="152" t="s">
        <v>175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7" ht="18.75">
      <c r="A3" s="153" t="s">
        <v>128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ht="18.75">
      <c r="A4" s="6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8.75">
      <c r="A5" s="68"/>
      <c r="B5" s="89"/>
      <c r="C5" s="89"/>
      <c r="D5" s="89"/>
      <c r="E5" s="89"/>
      <c r="F5" s="155" t="s">
        <v>176</v>
      </c>
      <c r="G5" s="155"/>
      <c r="H5" s="155"/>
      <c r="I5" s="155"/>
      <c r="J5" s="155"/>
      <c r="K5" s="155"/>
      <c r="L5" s="155"/>
      <c r="M5" s="155"/>
      <c r="N5" s="155"/>
      <c r="O5" s="155"/>
      <c r="P5" s="89"/>
      <c r="Q5" s="89"/>
    </row>
    <row r="6" spans="1:17" ht="15">
      <c r="A6" s="4"/>
      <c r="B6" s="4"/>
      <c r="C6" s="4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5">
      <c r="A7" s="156" t="s">
        <v>9</v>
      </c>
      <c r="B7" s="157"/>
      <c r="C7" s="157"/>
      <c r="D7" s="157"/>
      <c r="E7" s="158"/>
      <c r="F7" s="159" t="s">
        <v>129</v>
      </c>
      <c r="G7" s="159" t="s">
        <v>130</v>
      </c>
      <c r="H7" s="159" t="s">
        <v>131</v>
      </c>
      <c r="I7" s="159"/>
      <c r="J7" s="159"/>
      <c r="K7" s="159"/>
      <c r="L7" s="159"/>
      <c r="M7" s="156" t="s">
        <v>132</v>
      </c>
      <c r="N7" s="157"/>
      <c r="O7" s="157"/>
      <c r="P7" s="159" t="s">
        <v>216</v>
      </c>
      <c r="Q7" s="159"/>
    </row>
    <row r="8" spans="1:17" ht="81.75" customHeight="1">
      <c r="A8" s="31" t="s">
        <v>13</v>
      </c>
      <c r="B8" s="31" t="s">
        <v>10</v>
      </c>
      <c r="C8" s="31" t="s">
        <v>11</v>
      </c>
      <c r="D8" s="31" t="s">
        <v>12</v>
      </c>
      <c r="E8" s="31" t="s">
        <v>133</v>
      </c>
      <c r="F8" s="160" t="s">
        <v>20</v>
      </c>
      <c r="G8" s="159"/>
      <c r="H8" s="31" t="s">
        <v>21</v>
      </c>
      <c r="I8" s="31" t="s">
        <v>134</v>
      </c>
      <c r="J8" s="31" t="s">
        <v>135</v>
      </c>
      <c r="K8" s="31" t="s">
        <v>136</v>
      </c>
      <c r="L8" s="31" t="s">
        <v>137</v>
      </c>
      <c r="M8" s="118" t="s">
        <v>217</v>
      </c>
      <c r="N8" s="118" t="s">
        <v>218</v>
      </c>
      <c r="O8" s="118" t="s">
        <v>219</v>
      </c>
      <c r="P8" s="118" t="s">
        <v>220</v>
      </c>
      <c r="Q8" s="118" t="s">
        <v>221</v>
      </c>
    </row>
    <row r="9" spans="1:17" ht="15">
      <c r="A9" s="161" t="s">
        <v>63</v>
      </c>
      <c r="B9" s="161"/>
      <c r="C9" s="164"/>
      <c r="D9" s="164"/>
      <c r="E9" s="164"/>
      <c r="F9" s="167" t="s">
        <v>97</v>
      </c>
      <c r="G9" s="119" t="s">
        <v>138</v>
      </c>
      <c r="H9" s="128"/>
      <c r="I9" s="128"/>
      <c r="J9" s="128"/>
      <c r="K9" s="129"/>
      <c r="L9" s="129"/>
      <c r="M9" s="120">
        <v>4449.6</v>
      </c>
      <c r="N9" s="120">
        <v>7983.1</v>
      </c>
      <c r="O9" s="120">
        <v>7965.7</v>
      </c>
      <c r="P9" s="120">
        <v>166</v>
      </c>
      <c r="Q9" s="120">
        <v>100</v>
      </c>
    </row>
    <row r="10" spans="1:17" ht="102">
      <c r="A10" s="162"/>
      <c r="B10" s="162"/>
      <c r="C10" s="165"/>
      <c r="D10" s="165"/>
      <c r="E10" s="165"/>
      <c r="F10" s="168"/>
      <c r="G10" s="121" t="s">
        <v>222</v>
      </c>
      <c r="H10" s="32" t="s">
        <v>113</v>
      </c>
      <c r="I10" s="32"/>
      <c r="J10" s="32"/>
      <c r="K10" s="37"/>
      <c r="L10" s="37"/>
      <c r="M10" s="122">
        <v>4449.6</v>
      </c>
      <c r="N10" s="122">
        <v>7385.8</v>
      </c>
      <c r="O10" s="122">
        <v>7385.3</v>
      </c>
      <c r="P10" s="122">
        <v>165.98</v>
      </c>
      <c r="Q10" s="122">
        <v>99.99</v>
      </c>
    </row>
    <row r="11" spans="1:17" ht="63.75">
      <c r="A11" s="163"/>
      <c r="B11" s="163"/>
      <c r="C11" s="166"/>
      <c r="D11" s="166"/>
      <c r="E11" s="166"/>
      <c r="F11" s="169"/>
      <c r="G11" s="121" t="s">
        <v>223</v>
      </c>
      <c r="H11" s="32" t="s">
        <v>224</v>
      </c>
      <c r="I11" s="32"/>
      <c r="J11" s="32"/>
      <c r="K11" s="37"/>
      <c r="L11" s="37"/>
      <c r="M11" s="122">
        <v>0</v>
      </c>
      <c r="N11" s="122">
        <v>597.3</v>
      </c>
      <c r="O11" s="122">
        <v>580.4</v>
      </c>
      <c r="P11" s="122">
        <v>0</v>
      </c>
      <c r="Q11" s="122">
        <v>97.17</v>
      </c>
    </row>
    <row r="12" spans="1:17" ht="67.5">
      <c r="A12" s="96" t="s">
        <v>63</v>
      </c>
      <c r="B12" s="96"/>
      <c r="C12" s="96" t="s">
        <v>139</v>
      </c>
      <c r="D12" s="96"/>
      <c r="E12" s="97"/>
      <c r="F12" s="69" t="s">
        <v>54</v>
      </c>
      <c r="G12" s="70" t="s">
        <v>140</v>
      </c>
      <c r="H12" s="44">
        <v>938</v>
      </c>
      <c r="I12" s="57" t="s">
        <v>141</v>
      </c>
      <c r="J12" s="57" t="s">
        <v>141</v>
      </c>
      <c r="K12" s="63">
        <v>1000161410</v>
      </c>
      <c r="L12" s="44">
        <v>620</v>
      </c>
      <c r="M12" s="123">
        <v>10</v>
      </c>
      <c r="N12" s="122">
        <v>10</v>
      </c>
      <c r="O12" s="122">
        <v>10</v>
      </c>
      <c r="P12" s="122">
        <f>O12/M12*100</f>
        <v>100</v>
      </c>
      <c r="Q12" s="122">
        <f aca="true" t="shared" si="0" ref="Q12:Q17">O12/N12*100</f>
        <v>100</v>
      </c>
    </row>
    <row r="13" spans="1:17" ht="15">
      <c r="A13" s="149" t="s">
        <v>63</v>
      </c>
      <c r="B13" s="149"/>
      <c r="C13" s="149" t="s">
        <v>142</v>
      </c>
      <c r="D13" s="149"/>
      <c r="E13" s="170"/>
      <c r="F13" s="172" t="s">
        <v>64</v>
      </c>
      <c r="G13" s="174" t="s">
        <v>179</v>
      </c>
      <c r="H13" s="44">
        <v>938</v>
      </c>
      <c r="I13" s="57" t="s">
        <v>141</v>
      </c>
      <c r="J13" s="57" t="s">
        <v>141</v>
      </c>
      <c r="K13" s="63">
        <v>1000261410</v>
      </c>
      <c r="L13" s="44">
        <v>620</v>
      </c>
      <c r="M13" s="123">
        <v>40</v>
      </c>
      <c r="N13" s="122">
        <v>75</v>
      </c>
      <c r="O13" s="122">
        <v>75</v>
      </c>
      <c r="P13" s="122">
        <f aca="true" t="shared" si="1" ref="P13:P19">O13/M13*100</f>
        <v>187.5</v>
      </c>
      <c r="Q13" s="122">
        <f t="shared" si="0"/>
        <v>100</v>
      </c>
    </row>
    <row r="14" spans="1:17" ht="15">
      <c r="A14" s="150"/>
      <c r="B14" s="150"/>
      <c r="C14" s="150"/>
      <c r="D14" s="150"/>
      <c r="E14" s="171"/>
      <c r="F14" s="173"/>
      <c r="G14" s="175"/>
      <c r="H14" s="44">
        <v>938</v>
      </c>
      <c r="I14" s="57" t="s">
        <v>141</v>
      </c>
      <c r="J14" s="57" t="s">
        <v>141</v>
      </c>
      <c r="K14" s="63">
        <v>1000209550</v>
      </c>
      <c r="L14" s="94" t="s">
        <v>225</v>
      </c>
      <c r="M14" s="123">
        <v>0</v>
      </c>
      <c r="N14" s="122">
        <v>252.2</v>
      </c>
      <c r="O14" s="122">
        <v>251.7</v>
      </c>
      <c r="P14" s="122">
        <v>0</v>
      </c>
      <c r="Q14" s="122">
        <f t="shared" si="0"/>
        <v>99.80174464710547</v>
      </c>
    </row>
    <row r="15" spans="1:17" ht="15">
      <c r="A15" s="150"/>
      <c r="B15" s="150"/>
      <c r="C15" s="150"/>
      <c r="D15" s="150"/>
      <c r="E15" s="171"/>
      <c r="F15" s="173"/>
      <c r="G15" s="175"/>
      <c r="H15" s="94">
        <v>941</v>
      </c>
      <c r="I15" s="95" t="s">
        <v>141</v>
      </c>
      <c r="J15" s="95" t="s">
        <v>141</v>
      </c>
      <c r="K15" s="98">
        <v>1000209550</v>
      </c>
      <c r="L15" s="94">
        <v>610</v>
      </c>
      <c r="M15" s="123">
        <v>0</v>
      </c>
      <c r="N15" s="122">
        <v>87.1</v>
      </c>
      <c r="O15" s="122">
        <v>87.1</v>
      </c>
      <c r="P15" s="122">
        <v>0</v>
      </c>
      <c r="Q15" s="122">
        <f>O15/N15*100</f>
        <v>100</v>
      </c>
    </row>
    <row r="16" spans="1:17" ht="15">
      <c r="A16" s="150"/>
      <c r="B16" s="150"/>
      <c r="C16" s="150"/>
      <c r="D16" s="150"/>
      <c r="E16" s="171"/>
      <c r="F16" s="173"/>
      <c r="G16" s="175"/>
      <c r="H16" s="94">
        <v>941</v>
      </c>
      <c r="I16" s="95" t="s">
        <v>141</v>
      </c>
      <c r="J16" s="95" t="s">
        <v>141</v>
      </c>
      <c r="K16" s="98">
        <v>1000209550</v>
      </c>
      <c r="L16" s="94">
        <v>610</v>
      </c>
      <c r="M16" s="123">
        <v>0</v>
      </c>
      <c r="N16" s="122">
        <v>510.2</v>
      </c>
      <c r="O16" s="122">
        <v>493.3</v>
      </c>
      <c r="P16" s="122">
        <v>0</v>
      </c>
      <c r="Q16" s="122">
        <f t="shared" si="0"/>
        <v>96.687573500588</v>
      </c>
    </row>
    <row r="17" spans="1:17" ht="15">
      <c r="A17" s="150"/>
      <c r="B17" s="150"/>
      <c r="C17" s="150"/>
      <c r="D17" s="150"/>
      <c r="E17" s="171"/>
      <c r="F17" s="173"/>
      <c r="G17" s="175"/>
      <c r="H17" s="94">
        <v>938</v>
      </c>
      <c r="I17" s="95" t="s">
        <v>141</v>
      </c>
      <c r="J17" s="95" t="s">
        <v>141</v>
      </c>
      <c r="K17" s="98">
        <v>1000209550</v>
      </c>
      <c r="L17" s="94">
        <v>620</v>
      </c>
      <c r="M17" s="123">
        <v>0</v>
      </c>
      <c r="N17" s="122">
        <v>1426.1</v>
      </c>
      <c r="O17" s="122">
        <v>1426.1</v>
      </c>
      <c r="P17" s="122">
        <v>0</v>
      </c>
      <c r="Q17" s="122">
        <f t="shared" si="0"/>
        <v>100</v>
      </c>
    </row>
    <row r="18" spans="1:17" ht="15">
      <c r="A18" s="150"/>
      <c r="B18" s="150"/>
      <c r="C18" s="150"/>
      <c r="D18" s="150"/>
      <c r="E18" s="171"/>
      <c r="F18" s="173"/>
      <c r="G18" s="175"/>
      <c r="H18" s="94">
        <v>938</v>
      </c>
      <c r="I18" s="95" t="s">
        <v>141</v>
      </c>
      <c r="J18" s="95" t="s">
        <v>141</v>
      </c>
      <c r="K18" s="98">
        <v>1000268810</v>
      </c>
      <c r="L18" s="94">
        <v>240</v>
      </c>
      <c r="M18" s="124">
        <v>150</v>
      </c>
      <c r="N18" s="125">
        <v>0</v>
      </c>
      <c r="O18" s="125">
        <v>0</v>
      </c>
      <c r="P18" s="122">
        <f t="shared" si="1"/>
        <v>0</v>
      </c>
      <c r="Q18" s="122">
        <v>0</v>
      </c>
    </row>
    <row r="19" spans="1:17" ht="67.5">
      <c r="A19" s="96" t="s">
        <v>63</v>
      </c>
      <c r="B19" s="96"/>
      <c r="C19" s="96" t="s">
        <v>143</v>
      </c>
      <c r="D19" s="126"/>
      <c r="E19" s="130"/>
      <c r="F19" s="71" t="s">
        <v>88</v>
      </c>
      <c r="G19" s="70" t="s">
        <v>140</v>
      </c>
      <c r="H19" s="44">
        <v>938</v>
      </c>
      <c r="I19" s="57" t="s">
        <v>141</v>
      </c>
      <c r="J19" s="57" t="s">
        <v>141</v>
      </c>
      <c r="K19" s="63">
        <v>1000461420</v>
      </c>
      <c r="L19" s="44">
        <v>620</v>
      </c>
      <c r="M19" s="123">
        <v>3871.3</v>
      </c>
      <c r="N19" s="123">
        <v>4985</v>
      </c>
      <c r="O19" s="123">
        <v>4985</v>
      </c>
      <c r="P19" s="123">
        <f t="shared" si="1"/>
        <v>128.76811407020895</v>
      </c>
      <c r="Q19" s="123">
        <f>O19/N19*100</f>
        <v>100</v>
      </c>
    </row>
    <row r="20" spans="1:17" ht="67.5">
      <c r="A20" s="126" t="s">
        <v>63</v>
      </c>
      <c r="B20" s="126"/>
      <c r="C20" s="126" t="s">
        <v>144</v>
      </c>
      <c r="D20" s="126"/>
      <c r="E20" s="130"/>
      <c r="F20" s="127" t="s">
        <v>90</v>
      </c>
      <c r="G20" s="70" t="s">
        <v>140</v>
      </c>
      <c r="H20" s="44">
        <v>938</v>
      </c>
      <c r="I20" s="57" t="s">
        <v>141</v>
      </c>
      <c r="J20" s="57" t="s">
        <v>141</v>
      </c>
      <c r="K20" s="44">
        <v>1000560630</v>
      </c>
      <c r="L20" s="44">
        <v>620</v>
      </c>
      <c r="M20" s="123">
        <v>378.3</v>
      </c>
      <c r="N20" s="123">
        <v>378.3</v>
      </c>
      <c r="O20" s="123">
        <v>378.3</v>
      </c>
      <c r="P20" s="123">
        <f>O20/M20*100</f>
        <v>100</v>
      </c>
      <c r="Q20" s="123">
        <f>O20/N20*100</f>
        <v>100</v>
      </c>
    </row>
    <row r="21" spans="1:17" ht="15" customHeight="1">
      <c r="A21" s="149" t="s">
        <v>63</v>
      </c>
      <c r="B21" s="149"/>
      <c r="C21" s="149" t="s">
        <v>145</v>
      </c>
      <c r="D21" s="149"/>
      <c r="E21" s="179"/>
      <c r="F21" s="181" t="s">
        <v>92</v>
      </c>
      <c r="G21" s="185" t="s">
        <v>140</v>
      </c>
      <c r="H21" s="176">
        <v>938</v>
      </c>
      <c r="I21" s="183" t="s">
        <v>141</v>
      </c>
      <c r="J21" s="183" t="s">
        <v>141</v>
      </c>
      <c r="K21" s="176">
        <v>1000600310</v>
      </c>
      <c r="L21" s="176">
        <v>630</v>
      </c>
      <c r="M21" s="187">
        <v>0</v>
      </c>
      <c r="N21" s="187">
        <v>259.2</v>
      </c>
      <c r="O21" s="187">
        <v>259.2</v>
      </c>
      <c r="P21" s="187">
        <v>0</v>
      </c>
      <c r="Q21" s="187">
        <f>O21/N21*100</f>
        <v>100</v>
      </c>
    </row>
    <row r="22" spans="1:17" ht="72" customHeight="1">
      <c r="A22" s="178"/>
      <c r="B22" s="178"/>
      <c r="C22" s="178"/>
      <c r="D22" s="178"/>
      <c r="E22" s="180"/>
      <c r="F22" s="182"/>
      <c r="G22" s="186"/>
      <c r="H22" s="177"/>
      <c r="I22" s="184"/>
      <c r="J22" s="184"/>
      <c r="K22" s="177"/>
      <c r="L22" s="177"/>
      <c r="M22" s="188"/>
      <c r="N22" s="188"/>
      <c r="O22" s="188"/>
      <c r="P22" s="188"/>
      <c r="Q22" s="188"/>
    </row>
  </sheetData>
  <sheetProtection/>
  <mergeCells count="40">
    <mergeCell ref="I21:I22"/>
    <mergeCell ref="G21:G22"/>
    <mergeCell ref="Q21:Q22"/>
    <mergeCell ref="P21:P22"/>
    <mergeCell ref="O21:O22"/>
    <mergeCell ref="N21:N22"/>
    <mergeCell ref="M21:M22"/>
    <mergeCell ref="L21:L22"/>
    <mergeCell ref="K21:K22"/>
    <mergeCell ref="J21:J22"/>
    <mergeCell ref="H21:H22"/>
    <mergeCell ref="A21:A22"/>
    <mergeCell ref="B21:B22"/>
    <mergeCell ref="C21:C22"/>
    <mergeCell ref="D21:D22"/>
    <mergeCell ref="E21:E22"/>
    <mergeCell ref="F21:F22"/>
    <mergeCell ref="B13:B18"/>
    <mergeCell ref="C13:C18"/>
    <mergeCell ref="D13:D18"/>
    <mergeCell ref="E13:E18"/>
    <mergeCell ref="F13:F18"/>
    <mergeCell ref="G13:G18"/>
    <mergeCell ref="P7:Q7"/>
    <mergeCell ref="A9:A11"/>
    <mergeCell ref="B9:B11"/>
    <mergeCell ref="C9:C11"/>
    <mergeCell ref="D9:D11"/>
    <mergeCell ref="E9:E11"/>
    <mergeCell ref="F9:F11"/>
    <mergeCell ref="A13:A18"/>
    <mergeCell ref="A1:F1"/>
    <mergeCell ref="A2:Q2"/>
    <mergeCell ref="A3:Q3"/>
    <mergeCell ref="F5:O5"/>
    <mergeCell ref="A7:E7"/>
    <mergeCell ref="F7:F8"/>
    <mergeCell ref="G7:G8"/>
    <mergeCell ref="H7:L7"/>
    <mergeCell ref="M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I17" sqref="I17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14.57421875" style="0" customWidth="1"/>
    <col min="4" max="4" width="31.140625" style="0" customWidth="1"/>
    <col min="5" max="5" width="10.8515625" style="0" customWidth="1"/>
    <col min="6" max="6" width="15.57421875" style="0" customWidth="1"/>
    <col min="7" max="7" width="19.8515625" style="0" customWidth="1"/>
    <col min="8" max="10" width="10.00390625" style="0" customWidth="1"/>
  </cols>
  <sheetData>
    <row r="1" spans="1:7" ht="18.75">
      <c r="A1" s="192"/>
      <c r="B1" s="192"/>
      <c r="C1" s="192"/>
      <c r="D1" s="192"/>
      <c r="E1" s="56"/>
      <c r="F1" s="56"/>
      <c r="G1" s="56" t="s">
        <v>111</v>
      </c>
    </row>
    <row r="2" spans="1:7" ht="39.75" customHeight="1">
      <c r="A2" s="193" t="s">
        <v>180</v>
      </c>
      <c r="B2" s="193"/>
      <c r="C2" s="193"/>
      <c r="D2" s="193"/>
      <c r="E2" s="193"/>
      <c r="F2" s="193"/>
      <c r="G2" s="193"/>
    </row>
    <row r="3" spans="1:7" ht="51" customHeight="1">
      <c r="A3" s="90"/>
      <c r="B3" s="193" t="s">
        <v>128</v>
      </c>
      <c r="C3" s="193"/>
      <c r="D3" s="193"/>
      <c r="E3" s="193"/>
      <c r="F3" s="193"/>
      <c r="G3" s="193"/>
    </row>
    <row r="4" spans="1:7" ht="18.75">
      <c r="A4" s="90"/>
      <c r="B4" s="90"/>
      <c r="C4" s="90"/>
      <c r="D4" s="90"/>
      <c r="E4" s="90"/>
      <c r="F4" s="90"/>
      <c r="G4" s="90"/>
    </row>
    <row r="5" spans="1:11" ht="18.75">
      <c r="A5" s="90"/>
      <c r="B5" s="194" t="s">
        <v>176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1:7" ht="15">
      <c r="A6" s="21"/>
      <c r="B6" s="21"/>
      <c r="C6" s="21"/>
      <c r="D6" s="21"/>
      <c r="E6" s="21"/>
      <c r="F6" s="21"/>
      <c r="G6" s="21"/>
    </row>
    <row r="7" spans="1:7" ht="15">
      <c r="A7" s="189" t="s">
        <v>9</v>
      </c>
      <c r="B7" s="195"/>
      <c r="C7" s="189" t="s">
        <v>22</v>
      </c>
      <c r="D7" s="189" t="s">
        <v>23</v>
      </c>
      <c r="E7" s="189" t="s">
        <v>24</v>
      </c>
      <c r="F7" s="189"/>
      <c r="G7" s="189" t="s">
        <v>227</v>
      </c>
    </row>
    <row r="8" spans="1:7" ht="15">
      <c r="A8" s="189"/>
      <c r="B8" s="195"/>
      <c r="C8" s="195" t="s">
        <v>20</v>
      </c>
      <c r="D8" s="195"/>
      <c r="E8" s="196" t="s">
        <v>228</v>
      </c>
      <c r="F8" s="196" t="s">
        <v>229</v>
      </c>
      <c r="G8" s="189"/>
    </row>
    <row r="9" spans="1:7" ht="45.75" customHeight="1">
      <c r="A9" s="98" t="s">
        <v>13</v>
      </c>
      <c r="B9" s="98" t="s">
        <v>10</v>
      </c>
      <c r="C9" s="195"/>
      <c r="D9" s="195"/>
      <c r="E9" s="196"/>
      <c r="F9" s="197"/>
      <c r="G9" s="189"/>
    </row>
    <row r="10" spans="1:7" ht="15">
      <c r="A10" s="190" t="s">
        <v>63</v>
      </c>
      <c r="B10" s="190"/>
      <c r="C10" s="191" t="s">
        <v>97</v>
      </c>
      <c r="D10" s="58" t="s">
        <v>112</v>
      </c>
      <c r="E10" s="132">
        <f>E11+E16+E17</f>
        <v>8551.5</v>
      </c>
      <c r="F10" s="132">
        <f>F11+F16+F17</f>
        <v>8483.1</v>
      </c>
      <c r="G10" s="132">
        <f>F10/E10*100</f>
        <v>99.20014032625856</v>
      </c>
    </row>
    <row r="11" spans="1:7" ht="15">
      <c r="A11" s="190"/>
      <c r="B11" s="190"/>
      <c r="C11" s="191"/>
      <c r="D11" s="59" t="s">
        <v>35</v>
      </c>
      <c r="E11" s="133">
        <f>E13+E14+E15</f>
        <v>7983.1</v>
      </c>
      <c r="F11" s="133">
        <f>F13+F14+F15</f>
        <v>7965.700000000001</v>
      </c>
      <c r="G11" s="132">
        <f>F11/E11*100</f>
        <v>99.78203955856748</v>
      </c>
    </row>
    <row r="12" spans="1:7" ht="15">
      <c r="A12" s="190"/>
      <c r="B12" s="190"/>
      <c r="C12" s="191"/>
      <c r="D12" s="60" t="s">
        <v>25</v>
      </c>
      <c r="E12" s="133"/>
      <c r="F12" s="55"/>
      <c r="G12" s="132"/>
    </row>
    <row r="13" spans="1:7" ht="24.75">
      <c r="A13" s="190"/>
      <c r="B13" s="190"/>
      <c r="C13" s="191"/>
      <c r="D13" s="60" t="s">
        <v>36</v>
      </c>
      <c r="E13" s="133">
        <f>'[1]ф.1'!N12+'[1]ф.1'!N13+'[1]ф.1'!N16+'[1]ф.1'!N17+'[1]ф.1'!N20+'[1]ф.1'!N23+'[1]ф.1'!N24</f>
        <v>5787.6</v>
      </c>
      <c r="F13" s="133">
        <f>'[1]ф.1'!O12+'[1]ф.1'!O13+'[1]ф.1'!O16+'[1]ф.1'!O17+'[1]ф.1'!O20+'[1]ф.1'!O23+'[1]ф.1'!O24</f>
        <v>5787.1</v>
      </c>
      <c r="G13" s="132">
        <f>F13/E13*100</f>
        <v>99.99136084041744</v>
      </c>
    </row>
    <row r="14" spans="1:7" ht="24.75">
      <c r="A14" s="190"/>
      <c r="B14" s="190"/>
      <c r="C14" s="191"/>
      <c r="D14" s="60" t="s">
        <v>37</v>
      </c>
      <c r="E14" s="133">
        <f>'[1]ф.1'!N18+'[1]ф.1'!N19+'[1]ф.1'!N26</f>
        <v>2195.5</v>
      </c>
      <c r="F14" s="133">
        <f>'[1]ф.1'!O18+'[1]ф.1'!O19+'[1]ф.1'!O26</f>
        <v>2178.6</v>
      </c>
      <c r="G14" s="132">
        <f>F14/E14*100</f>
        <v>99.23024368025506</v>
      </c>
    </row>
    <row r="15" spans="1:7" ht="24.75">
      <c r="A15" s="190"/>
      <c r="B15" s="190"/>
      <c r="C15" s="191"/>
      <c r="D15" s="60" t="s">
        <v>38</v>
      </c>
      <c r="E15" s="133">
        <v>0</v>
      </c>
      <c r="F15" s="55">
        <v>0</v>
      </c>
      <c r="G15" s="132">
        <v>0</v>
      </c>
    </row>
    <row r="16" spans="1:7" ht="48.75">
      <c r="A16" s="190"/>
      <c r="B16" s="190"/>
      <c r="C16" s="191"/>
      <c r="D16" s="59" t="s">
        <v>40</v>
      </c>
      <c r="E16" s="133">
        <v>0</v>
      </c>
      <c r="F16" s="55">
        <v>0</v>
      </c>
      <c r="G16" s="132">
        <v>0</v>
      </c>
    </row>
    <row r="17" spans="1:7" ht="15">
      <c r="A17" s="190"/>
      <c r="B17" s="190"/>
      <c r="C17" s="191"/>
      <c r="D17" s="59" t="s">
        <v>39</v>
      </c>
      <c r="E17" s="133">
        <v>568.4</v>
      </c>
      <c r="F17" s="55">
        <v>517.4</v>
      </c>
      <c r="G17" s="132">
        <f>F17/E17*100</f>
        <v>91.027445460943</v>
      </c>
    </row>
  </sheetData>
  <sheetProtection/>
  <mergeCells count="14">
    <mergeCell ref="D7:D9"/>
    <mergeCell ref="E8:E9"/>
    <mergeCell ref="F8:F9"/>
    <mergeCell ref="E7:F7"/>
    <mergeCell ref="G7:G9"/>
    <mergeCell ref="A10:A17"/>
    <mergeCell ref="B10:B17"/>
    <mergeCell ref="C10:C17"/>
    <mergeCell ref="A1:D1"/>
    <mergeCell ref="A2:G2"/>
    <mergeCell ref="B3:G3"/>
    <mergeCell ref="B5:K5"/>
    <mergeCell ref="A7:B8"/>
    <mergeCell ref="C7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="90" zoomScaleNormal="90" zoomScalePageLayoutView="0" workbookViewId="0" topLeftCell="A14">
      <selection activeCell="K9" sqref="K9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12.421875" style="7" customWidth="1"/>
    <col min="7" max="7" width="8.8515625" style="7" customWidth="1"/>
    <col min="8" max="8" width="10.57421875" style="7" customWidth="1"/>
    <col min="9" max="9" width="23.140625" style="7" customWidth="1"/>
    <col min="10" max="10" width="23.421875" style="30" customWidth="1"/>
    <col min="11" max="11" width="17.421875" style="30" customWidth="1"/>
    <col min="12" max="16384" width="8.8515625" style="7" customWidth="1"/>
  </cols>
  <sheetData>
    <row r="1" spans="9:14" s="14" customFormat="1" ht="14.25" customHeight="1">
      <c r="I1" s="15"/>
      <c r="J1" s="22"/>
      <c r="K1" s="22" t="s">
        <v>46</v>
      </c>
      <c r="L1" s="15"/>
      <c r="M1" s="15"/>
      <c r="N1" s="19"/>
    </row>
    <row r="2" spans="1:11" s="14" customFormat="1" ht="15.75">
      <c r="A2" s="205" t="s">
        <v>45</v>
      </c>
      <c r="B2" s="206"/>
      <c r="C2" s="206"/>
      <c r="D2" s="206"/>
      <c r="E2" s="206"/>
      <c r="F2" s="206"/>
      <c r="G2" s="206"/>
      <c r="H2" s="206"/>
      <c r="I2" s="206"/>
      <c r="J2" s="206"/>
      <c r="K2" s="28"/>
    </row>
    <row r="3" spans="1:11" s="29" customFormat="1" ht="17.25" customHeight="1">
      <c r="A3" s="212" t="s">
        <v>177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7" s="14" customFormat="1" ht="15" customHeight="1">
      <c r="A4" s="198" t="s">
        <v>123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"/>
      <c r="M4" s="19"/>
      <c r="N4" s="19"/>
      <c r="O4" s="19"/>
      <c r="P4" s="19"/>
      <c r="Q4" s="19"/>
    </row>
    <row r="5" spans="1:17" s="14" customFormat="1" ht="15.75" customHeight="1">
      <c r="A5" s="198" t="s">
        <v>124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"/>
      <c r="M5" s="19"/>
      <c r="N5" s="19"/>
      <c r="O5" s="19"/>
      <c r="P5" s="19"/>
      <c r="Q5" s="19"/>
    </row>
    <row r="6" spans="4:11" s="14" customFormat="1" ht="15.75">
      <c r="D6" s="18"/>
      <c r="E6" s="18"/>
      <c r="F6" s="18"/>
      <c r="G6" s="18"/>
      <c r="H6" s="18"/>
      <c r="I6" s="18"/>
      <c r="J6" s="23"/>
      <c r="K6" s="28"/>
    </row>
    <row r="7" spans="1:11" ht="44.25" customHeight="1">
      <c r="A7" s="207" t="s">
        <v>9</v>
      </c>
      <c r="B7" s="208"/>
      <c r="C7" s="208"/>
      <c r="D7" s="209"/>
      <c r="E7" s="199" t="s">
        <v>14</v>
      </c>
      <c r="F7" s="199" t="s">
        <v>0</v>
      </c>
      <c r="G7" s="199" t="s">
        <v>28</v>
      </c>
      <c r="H7" s="199" t="s">
        <v>29</v>
      </c>
      <c r="I7" s="199" t="s">
        <v>6</v>
      </c>
      <c r="J7" s="210" t="s">
        <v>26</v>
      </c>
      <c r="K7" s="199" t="s">
        <v>27</v>
      </c>
    </row>
    <row r="8" spans="1:11" ht="15" customHeight="1">
      <c r="A8" s="6" t="s">
        <v>13</v>
      </c>
      <c r="B8" s="6" t="s">
        <v>10</v>
      </c>
      <c r="C8" s="6" t="s">
        <v>11</v>
      </c>
      <c r="D8" s="6" t="s">
        <v>12</v>
      </c>
      <c r="E8" s="199"/>
      <c r="F8" s="199"/>
      <c r="G8" s="199"/>
      <c r="H8" s="199"/>
      <c r="I8" s="199"/>
      <c r="J8" s="211"/>
      <c r="K8" s="199"/>
    </row>
    <row r="9" spans="1:1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13">
        <v>10</v>
      </c>
      <c r="K9" s="6">
        <v>11</v>
      </c>
    </row>
    <row r="10" spans="1:11" s="26" customFormat="1" ht="18.75" customHeight="1">
      <c r="A10" s="10">
        <v>10</v>
      </c>
      <c r="B10" s="10">
        <v>1</v>
      </c>
      <c r="C10" s="36" t="s">
        <v>15</v>
      </c>
      <c r="D10" s="10"/>
      <c r="E10" s="200" t="s">
        <v>54</v>
      </c>
      <c r="F10" s="201"/>
      <c r="G10" s="201"/>
      <c r="H10" s="201"/>
      <c r="I10" s="201"/>
      <c r="J10" s="112"/>
      <c r="K10" s="11"/>
    </row>
    <row r="11" spans="1:11" s="26" customFormat="1" ht="209.25" customHeight="1">
      <c r="A11" s="31">
        <v>10</v>
      </c>
      <c r="B11" s="31">
        <v>1</v>
      </c>
      <c r="C11" s="32" t="s">
        <v>15</v>
      </c>
      <c r="D11" s="31">
        <v>1</v>
      </c>
      <c r="E11" s="110" t="s">
        <v>55</v>
      </c>
      <c r="F11" s="100" t="s">
        <v>56</v>
      </c>
      <c r="G11" s="100" t="s">
        <v>178</v>
      </c>
      <c r="H11" s="100" t="s">
        <v>57</v>
      </c>
      <c r="I11" s="70" t="s">
        <v>186</v>
      </c>
      <c r="J11" s="70" t="s">
        <v>193</v>
      </c>
      <c r="K11" s="101"/>
    </row>
    <row r="12" spans="1:11" s="4" customFormat="1" ht="84.75" customHeight="1">
      <c r="A12" s="31">
        <v>10</v>
      </c>
      <c r="B12" s="31">
        <v>1</v>
      </c>
      <c r="C12" s="32" t="s">
        <v>15</v>
      </c>
      <c r="D12" s="31">
        <v>2</v>
      </c>
      <c r="E12" s="110" t="s">
        <v>58</v>
      </c>
      <c r="F12" s="100" t="s">
        <v>56</v>
      </c>
      <c r="G12" s="100" t="s">
        <v>178</v>
      </c>
      <c r="H12" s="100" t="s">
        <v>59</v>
      </c>
      <c r="I12" s="70" t="s">
        <v>187</v>
      </c>
      <c r="J12" s="70" t="s">
        <v>212</v>
      </c>
      <c r="K12" s="102"/>
    </row>
    <row r="13" spans="1:11" s="4" customFormat="1" ht="186.75" customHeight="1">
      <c r="A13" s="31">
        <v>10</v>
      </c>
      <c r="B13" s="31">
        <v>1</v>
      </c>
      <c r="C13" s="32" t="s">
        <v>15</v>
      </c>
      <c r="D13" s="31">
        <v>3</v>
      </c>
      <c r="E13" s="103" t="s">
        <v>60</v>
      </c>
      <c r="F13" s="100" t="s">
        <v>56</v>
      </c>
      <c r="G13" s="100" t="s">
        <v>178</v>
      </c>
      <c r="H13" s="100" t="s">
        <v>61</v>
      </c>
      <c r="I13" s="70" t="s">
        <v>188</v>
      </c>
      <c r="J13" s="70" t="s">
        <v>206</v>
      </c>
      <c r="K13" s="104"/>
    </row>
    <row r="14" spans="1:11" s="26" customFormat="1" ht="143.25" customHeight="1">
      <c r="A14" s="31">
        <v>10</v>
      </c>
      <c r="B14" s="31">
        <v>1</v>
      </c>
      <c r="C14" s="32" t="s">
        <v>15</v>
      </c>
      <c r="D14" s="31">
        <v>4</v>
      </c>
      <c r="E14" s="103" t="s">
        <v>62</v>
      </c>
      <c r="F14" s="100" t="s">
        <v>56</v>
      </c>
      <c r="G14" s="100" t="s">
        <v>178</v>
      </c>
      <c r="H14" s="100" t="s">
        <v>59</v>
      </c>
      <c r="I14" s="70" t="s">
        <v>189</v>
      </c>
      <c r="J14" s="70" t="s">
        <v>173</v>
      </c>
      <c r="K14" s="105"/>
    </row>
    <row r="15" spans="1:11" s="26" customFormat="1" ht="18.75" customHeight="1">
      <c r="A15" s="10">
        <v>10</v>
      </c>
      <c r="B15" s="10">
        <v>1</v>
      </c>
      <c r="C15" s="36" t="s">
        <v>65</v>
      </c>
      <c r="D15" s="9"/>
      <c r="E15" s="202" t="s">
        <v>64</v>
      </c>
      <c r="F15" s="203"/>
      <c r="G15" s="203"/>
      <c r="H15" s="203"/>
      <c r="I15" s="204"/>
      <c r="J15" s="106"/>
      <c r="K15" s="101"/>
    </row>
    <row r="16" spans="1:11" s="26" customFormat="1" ht="168.75" customHeight="1">
      <c r="A16" s="31">
        <v>10</v>
      </c>
      <c r="B16" s="31">
        <v>1</v>
      </c>
      <c r="C16" s="32" t="s">
        <v>65</v>
      </c>
      <c r="D16" s="31">
        <v>1</v>
      </c>
      <c r="E16" s="110" t="s">
        <v>66</v>
      </c>
      <c r="F16" s="100" t="s">
        <v>67</v>
      </c>
      <c r="G16" s="100" t="s">
        <v>178</v>
      </c>
      <c r="H16" s="100" t="s">
        <v>68</v>
      </c>
      <c r="I16" s="100" t="s">
        <v>190</v>
      </c>
      <c r="J16" s="100" t="s">
        <v>199</v>
      </c>
      <c r="K16" s="101"/>
    </row>
    <row r="17" spans="1:11" s="4" customFormat="1" ht="105" customHeight="1">
      <c r="A17" s="31">
        <v>10</v>
      </c>
      <c r="B17" s="31">
        <v>1</v>
      </c>
      <c r="C17" s="32" t="s">
        <v>65</v>
      </c>
      <c r="D17" s="31">
        <v>2</v>
      </c>
      <c r="E17" s="110" t="s">
        <v>69</v>
      </c>
      <c r="F17" s="100" t="s">
        <v>67</v>
      </c>
      <c r="G17" s="100" t="s">
        <v>178</v>
      </c>
      <c r="H17" s="107" t="s">
        <v>73</v>
      </c>
      <c r="I17" s="100" t="s">
        <v>70</v>
      </c>
      <c r="J17" s="70" t="s">
        <v>200</v>
      </c>
      <c r="K17" s="43"/>
    </row>
    <row r="18" spans="1:11" s="4" customFormat="1" ht="64.5" customHeight="1">
      <c r="A18" s="31">
        <v>10</v>
      </c>
      <c r="B18" s="31">
        <v>1</v>
      </c>
      <c r="C18" s="32" t="s">
        <v>65</v>
      </c>
      <c r="D18" s="31">
        <v>3</v>
      </c>
      <c r="E18" s="103" t="s">
        <v>71</v>
      </c>
      <c r="F18" s="100" t="s">
        <v>67</v>
      </c>
      <c r="G18" s="100" t="s">
        <v>178</v>
      </c>
      <c r="H18" s="104"/>
      <c r="I18" s="100" t="s">
        <v>72</v>
      </c>
      <c r="J18" s="109" t="s">
        <v>196</v>
      </c>
      <c r="K18" s="104"/>
    </row>
    <row r="19" spans="1:11" s="26" customFormat="1" ht="230.25" customHeight="1">
      <c r="A19" s="31">
        <v>10</v>
      </c>
      <c r="B19" s="31">
        <v>1</v>
      </c>
      <c r="C19" s="32" t="s">
        <v>65</v>
      </c>
      <c r="D19" s="31">
        <v>4</v>
      </c>
      <c r="E19" s="110" t="s">
        <v>74</v>
      </c>
      <c r="F19" s="100" t="s">
        <v>67</v>
      </c>
      <c r="G19" s="100" t="s">
        <v>178</v>
      </c>
      <c r="H19" s="108" t="s">
        <v>59</v>
      </c>
      <c r="I19" s="100" t="s">
        <v>191</v>
      </c>
      <c r="J19" s="70" t="s">
        <v>194</v>
      </c>
      <c r="K19" s="105"/>
    </row>
    <row r="20" spans="1:11" s="26" customFormat="1" ht="230.25" customHeight="1">
      <c r="A20" s="31">
        <v>10</v>
      </c>
      <c r="B20" s="31">
        <v>1</v>
      </c>
      <c r="C20" s="32" t="s">
        <v>142</v>
      </c>
      <c r="D20" s="31">
        <v>5</v>
      </c>
      <c r="E20" s="103" t="s">
        <v>207</v>
      </c>
      <c r="F20" s="100" t="s">
        <v>208</v>
      </c>
      <c r="G20" s="100">
        <v>2021</v>
      </c>
      <c r="H20" s="111">
        <v>2021</v>
      </c>
      <c r="I20" s="110" t="s">
        <v>209</v>
      </c>
      <c r="J20" s="70" t="s">
        <v>195</v>
      </c>
      <c r="K20" s="105"/>
    </row>
    <row r="21" spans="1:11" s="4" customFormat="1" ht="18.75" customHeight="1">
      <c r="A21" s="31">
        <v>10</v>
      </c>
      <c r="B21" s="31">
        <v>1</v>
      </c>
      <c r="C21" s="32" t="s">
        <v>75</v>
      </c>
      <c r="D21" s="31"/>
      <c r="E21" s="202" t="s">
        <v>76</v>
      </c>
      <c r="F21" s="203"/>
      <c r="G21" s="203"/>
      <c r="H21" s="203"/>
      <c r="I21" s="204"/>
      <c r="J21" s="109"/>
      <c r="K21" s="43"/>
    </row>
    <row r="22" spans="1:11" ht="170.25" customHeight="1">
      <c r="A22" s="31">
        <v>10</v>
      </c>
      <c r="B22" s="31">
        <v>1</v>
      </c>
      <c r="C22" s="32" t="s">
        <v>75</v>
      </c>
      <c r="D22" s="31">
        <v>1</v>
      </c>
      <c r="E22" s="103" t="s">
        <v>77</v>
      </c>
      <c r="F22" s="100" t="s">
        <v>67</v>
      </c>
      <c r="G22" s="100" t="s">
        <v>178</v>
      </c>
      <c r="H22" s="103" t="s">
        <v>59</v>
      </c>
      <c r="I22" s="110" t="s">
        <v>78</v>
      </c>
      <c r="J22" s="43" t="s">
        <v>211</v>
      </c>
      <c r="K22" s="43"/>
    </row>
    <row r="23" spans="1:11" ht="121.5" customHeight="1">
      <c r="A23" s="44">
        <v>10</v>
      </c>
      <c r="B23" s="44">
        <v>1</v>
      </c>
      <c r="C23" s="32" t="s">
        <v>75</v>
      </c>
      <c r="D23" s="44">
        <v>2</v>
      </c>
      <c r="E23" s="103" t="s">
        <v>79</v>
      </c>
      <c r="F23" s="100" t="s">
        <v>67</v>
      </c>
      <c r="G23" s="107" t="s">
        <v>178</v>
      </c>
      <c r="H23" s="103" t="s">
        <v>59</v>
      </c>
      <c r="I23" s="110" t="s">
        <v>80</v>
      </c>
      <c r="J23" s="102" t="s">
        <v>201</v>
      </c>
      <c r="K23" s="43"/>
    </row>
    <row r="24" spans="1:11" ht="33.75">
      <c r="A24" s="44">
        <v>10</v>
      </c>
      <c r="B24" s="44">
        <v>1</v>
      </c>
      <c r="C24" s="32" t="s">
        <v>75</v>
      </c>
      <c r="D24" s="44">
        <v>3</v>
      </c>
      <c r="E24" s="103" t="s">
        <v>81</v>
      </c>
      <c r="F24" s="100" t="s">
        <v>82</v>
      </c>
      <c r="G24" s="100" t="s">
        <v>178</v>
      </c>
      <c r="H24" s="103" t="s">
        <v>110</v>
      </c>
      <c r="I24" s="110" t="s">
        <v>83</v>
      </c>
      <c r="J24" s="113" t="s">
        <v>213</v>
      </c>
      <c r="K24" s="43"/>
    </row>
    <row r="25" spans="1:11" ht="103.5" customHeight="1">
      <c r="A25" s="44">
        <v>10</v>
      </c>
      <c r="B25" s="44">
        <v>1</v>
      </c>
      <c r="C25" s="32" t="s">
        <v>75</v>
      </c>
      <c r="D25" s="44">
        <v>4</v>
      </c>
      <c r="E25" s="103" t="s">
        <v>84</v>
      </c>
      <c r="F25" s="100" t="s">
        <v>67</v>
      </c>
      <c r="G25" s="100" t="s">
        <v>178</v>
      </c>
      <c r="H25" s="103" t="s">
        <v>59</v>
      </c>
      <c r="I25" s="70" t="s">
        <v>85</v>
      </c>
      <c r="J25" s="102" t="s">
        <v>203</v>
      </c>
      <c r="K25" s="43"/>
    </row>
    <row r="26" spans="1:11" ht="120" customHeight="1">
      <c r="A26" s="44">
        <v>10</v>
      </c>
      <c r="B26" s="44">
        <v>1</v>
      </c>
      <c r="C26" s="32" t="s">
        <v>75</v>
      </c>
      <c r="D26" s="44">
        <v>5</v>
      </c>
      <c r="E26" s="103" t="s">
        <v>86</v>
      </c>
      <c r="F26" s="100" t="s">
        <v>67</v>
      </c>
      <c r="G26" s="100" t="s">
        <v>178</v>
      </c>
      <c r="H26" s="103" t="s">
        <v>59</v>
      </c>
      <c r="I26" s="70" t="s">
        <v>87</v>
      </c>
      <c r="J26" s="70" t="s">
        <v>202</v>
      </c>
      <c r="K26" s="43"/>
    </row>
    <row r="27" spans="1:11" ht="105.75" customHeight="1">
      <c r="A27" s="45">
        <v>10</v>
      </c>
      <c r="B27" s="45">
        <v>1</v>
      </c>
      <c r="C27" s="36" t="s">
        <v>94</v>
      </c>
      <c r="D27" s="46"/>
      <c r="E27" s="114" t="s">
        <v>88</v>
      </c>
      <c r="F27" s="100" t="s">
        <v>89</v>
      </c>
      <c r="G27" s="100" t="s">
        <v>178</v>
      </c>
      <c r="H27" s="103" t="s">
        <v>59</v>
      </c>
      <c r="I27" s="103" t="s">
        <v>192</v>
      </c>
      <c r="J27" s="103" t="s">
        <v>185</v>
      </c>
      <c r="K27" s="43"/>
    </row>
    <row r="28" spans="1:11" ht="56.25">
      <c r="A28" s="45">
        <v>10</v>
      </c>
      <c r="B28" s="45">
        <v>1</v>
      </c>
      <c r="C28" s="36" t="s">
        <v>95</v>
      </c>
      <c r="D28" s="46"/>
      <c r="E28" s="114" t="s">
        <v>90</v>
      </c>
      <c r="F28" s="100" t="s">
        <v>67</v>
      </c>
      <c r="G28" s="100" t="s">
        <v>178</v>
      </c>
      <c r="H28" s="103" t="s">
        <v>59</v>
      </c>
      <c r="I28" s="103" t="s">
        <v>91</v>
      </c>
      <c r="J28" s="102" t="s">
        <v>174</v>
      </c>
      <c r="K28" s="43"/>
    </row>
    <row r="29" spans="1:11" ht="271.5" customHeight="1">
      <c r="A29" s="45">
        <v>10</v>
      </c>
      <c r="B29" s="45">
        <v>1</v>
      </c>
      <c r="C29" s="36" t="s">
        <v>96</v>
      </c>
      <c r="D29" s="46"/>
      <c r="E29" s="114" t="s">
        <v>92</v>
      </c>
      <c r="F29" s="100" t="s">
        <v>89</v>
      </c>
      <c r="G29" s="100" t="s">
        <v>178</v>
      </c>
      <c r="H29" s="103" t="s">
        <v>59</v>
      </c>
      <c r="I29" s="103" t="s">
        <v>93</v>
      </c>
      <c r="J29" s="43" t="s">
        <v>210</v>
      </c>
      <c r="K29" s="43"/>
    </row>
  </sheetData>
  <sheetProtection/>
  <mergeCells count="15">
    <mergeCell ref="J7:J8"/>
    <mergeCell ref="I7:I8"/>
    <mergeCell ref="H7:H8"/>
    <mergeCell ref="A3:K3"/>
    <mergeCell ref="A4:K4"/>
    <mergeCell ref="A5:K5"/>
    <mergeCell ref="K7:K8"/>
    <mergeCell ref="E10:I10"/>
    <mergeCell ref="E15:I15"/>
    <mergeCell ref="E21:I21"/>
    <mergeCell ref="A2:J2"/>
    <mergeCell ref="A7:D7"/>
    <mergeCell ref="E7:E8"/>
    <mergeCell ref="F7:F8"/>
    <mergeCell ref="G7:G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E14" sqref="E14"/>
    </sheetView>
  </sheetViews>
  <sheetFormatPr defaultColWidth="9.140625" defaultRowHeight="15"/>
  <cols>
    <col min="4" max="4" width="26.421875" style="0" customWidth="1"/>
    <col min="5" max="5" width="22.7109375" style="0" customWidth="1"/>
    <col min="7" max="7" width="11.8515625" style="0" customWidth="1"/>
    <col min="8" max="8" width="11.7109375" style="0" customWidth="1"/>
    <col min="10" max="10" width="10.57421875" style="0" customWidth="1"/>
    <col min="11" max="11" width="10.8515625" style="0" customWidth="1"/>
  </cols>
  <sheetData>
    <row r="1" spans="10:11" ht="18.75">
      <c r="J1" s="192" t="s">
        <v>47</v>
      </c>
      <c r="K1" s="192"/>
    </row>
    <row r="2" spans="1:11" ht="63" customHeight="1">
      <c r="A2" s="223" t="s">
        <v>182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8.75">
      <c r="A3" s="1"/>
      <c r="B3" s="14" t="s">
        <v>121</v>
      </c>
      <c r="C3" s="61"/>
      <c r="D3" s="62"/>
      <c r="E3" s="62"/>
      <c r="F3" s="62"/>
      <c r="G3" s="62"/>
      <c r="H3" s="62"/>
      <c r="I3" s="62"/>
      <c r="J3" s="62"/>
      <c r="K3" s="2"/>
    </row>
    <row r="4" spans="1:11" ht="18.75">
      <c r="A4" s="1"/>
      <c r="B4" s="14" t="s">
        <v>122</v>
      </c>
      <c r="C4" s="61"/>
      <c r="D4" s="62"/>
      <c r="E4" s="62"/>
      <c r="F4" s="62"/>
      <c r="G4" s="62"/>
      <c r="H4" s="62"/>
      <c r="I4" s="62"/>
      <c r="J4" s="62"/>
      <c r="K4" s="2"/>
    </row>
    <row r="5" spans="1:11" ht="15">
      <c r="A5" s="1"/>
      <c r="B5" s="1"/>
      <c r="C5" s="1"/>
      <c r="D5" s="2"/>
      <c r="E5" s="2"/>
      <c r="F5" s="2"/>
      <c r="G5" s="2"/>
      <c r="H5" s="2"/>
      <c r="I5" s="2"/>
      <c r="J5" s="2"/>
      <c r="K5" s="2"/>
    </row>
    <row r="6" spans="1:11" ht="15">
      <c r="A6" s="221" t="s">
        <v>9</v>
      </c>
      <c r="B6" s="221"/>
      <c r="C6" s="221" t="s">
        <v>21</v>
      </c>
      <c r="D6" s="221" t="s">
        <v>1</v>
      </c>
      <c r="E6" s="221" t="s">
        <v>2</v>
      </c>
      <c r="F6" s="221" t="s">
        <v>3</v>
      </c>
      <c r="G6" s="219" t="s">
        <v>230</v>
      </c>
      <c r="H6" s="219" t="s">
        <v>231</v>
      </c>
      <c r="I6" s="221" t="s">
        <v>232</v>
      </c>
      <c r="J6" s="199" t="s">
        <v>233</v>
      </c>
      <c r="K6" s="199" t="s">
        <v>234</v>
      </c>
    </row>
    <row r="7" spans="1:11" ht="15">
      <c r="A7" s="63" t="s">
        <v>13</v>
      </c>
      <c r="B7" s="63" t="s">
        <v>10</v>
      </c>
      <c r="C7" s="224"/>
      <c r="D7" s="222" t="s">
        <v>4</v>
      </c>
      <c r="E7" s="222" t="s">
        <v>20</v>
      </c>
      <c r="F7" s="222"/>
      <c r="G7" s="220"/>
      <c r="H7" s="220"/>
      <c r="I7" s="222"/>
      <c r="J7" s="199"/>
      <c r="K7" s="199"/>
    </row>
    <row r="8" spans="1:11" ht="15">
      <c r="A8" s="57" t="s">
        <v>8</v>
      </c>
      <c r="B8" s="63">
        <v>2</v>
      </c>
      <c r="C8" s="63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</row>
    <row r="9" spans="1:11" ht="15">
      <c r="A9" s="57" t="s">
        <v>63</v>
      </c>
      <c r="B9" s="63"/>
      <c r="C9" s="63"/>
      <c r="D9" s="216" t="s">
        <v>97</v>
      </c>
      <c r="E9" s="217"/>
      <c r="F9" s="217"/>
      <c r="G9" s="217"/>
      <c r="H9" s="217"/>
      <c r="I9" s="217"/>
      <c r="J9" s="217"/>
      <c r="K9" s="218"/>
    </row>
    <row r="10" spans="1:11" ht="60">
      <c r="A10" s="213" t="s">
        <v>63</v>
      </c>
      <c r="B10" s="213"/>
      <c r="C10" s="213" t="s">
        <v>113</v>
      </c>
      <c r="D10" s="215" t="s">
        <v>114</v>
      </c>
      <c r="E10" s="117" t="s">
        <v>32</v>
      </c>
      <c r="F10" s="55" t="s">
        <v>5</v>
      </c>
      <c r="G10" s="123">
        <v>893.4</v>
      </c>
      <c r="H10" s="123">
        <v>1168.4</v>
      </c>
      <c r="I10" s="123">
        <v>1168.4</v>
      </c>
      <c r="J10" s="123">
        <f aca="true" t="shared" si="0" ref="J10:J15">I10/G10*100</f>
        <v>130.78128497873294</v>
      </c>
      <c r="K10" s="123">
        <f aca="true" t="shared" si="1" ref="K10:K15">I10/H10*100</f>
        <v>100</v>
      </c>
    </row>
    <row r="11" spans="1:11" ht="48">
      <c r="A11" s="214"/>
      <c r="B11" s="214"/>
      <c r="C11" s="214"/>
      <c r="D11" s="215" t="s">
        <v>115</v>
      </c>
      <c r="E11" s="134" t="s">
        <v>116</v>
      </c>
      <c r="F11" s="99" t="s">
        <v>117</v>
      </c>
      <c r="G11" s="123">
        <v>50</v>
      </c>
      <c r="H11" s="123">
        <v>50</v>
      </c>
      <c r="I11" s="123">
        <v>50</v>
      </c>
      <c r="J11" s="123">
        <f t="shared" si="0"/>
        <v>100</v>
      </c>
      <c r="K11" s="123">
        <f t="shared" si="1"/>
        <v>100</v>
      </c>
    </row>
    <row r="12" spans="1:11" ht="60">
      <c r="A12" s="213" t="s">
        <v>63</v>
      </c>
      <c r="B12" s="213"/>
      <c r="C12" s="213" t="s">
        <v>113</v>
      </c>
      <c r="D12" s="215" t="s">
        <v>118</v>
      </c>
      <c r="E12" s="117" t="s">
        <v>32</v>
      </c>
      <c r="F12" s="55" t="s">
        <v>5</v>
      </c>
      <c r="G12" s="123">
        <v>1548.5</v>
      </c>
      <c r="H12" s="123">
        <v>2027.7</v>
      </c>
      <c r="I12" s="123">
        <v>2027.7</v>
      </c>
      <c r="J12" s="123">
        <f t="shared" si="0"/>
        <v>130.9460768485631</v>
      </c>
      <c r="K12" s="123">
        <f t="shared" si="1"/>
        <v>100</v>
      </c>
    </row>
    <row r="13" spans="1:11" ht="24">
      <c r="A13" s="214"/>
      <c r="B13" s="214"/>
      <c r="C13" s="214"/>
      <c r="D13" s="215"/>
      <c r="E13" s="134" t="s">
        <v>119</v>
      </c>
      <c r="F13" s="55" t="s">
        <v>120</v>
      </c>
      <c r="G13" s="123">
        <v>5</v>
      </c>
      <c r="H13" s="123">
        <v>5</v>
      </c>
      <c r="I13" s="123">
        <v>5</v>
      </c>
      <c r="J13" s="123">
        <f t="shared" si="0"/>
        <v>100</v>
      </c>
      <c r="K13" s="123">
        <f t="shared" si="1"/>
        <v>100</v>
      </c>
    </row>
    <row r="14" spans="1:11" ht="60">
      <c r="A14" s="213" t="s">
        <v>63</v>
      </c>
      <c r="B14" s="213"/>
      <c r="C14" s="213" t="s">
        <v>113</v>
      </c>
      <c r="D14" s="215" t="s">
        <v>181</v>
      </c>
      <c r="E14" s="117" t="s">
        <v>32</v>
      </c>
      <c r="F14" s="55" t="s">
        <v>5</v>
      </c>
      <c r="G14" s="123">
        <v>1429.4</v>
      </c>
      <c r="H14" s="123">
        <v>1869</v>
      </c>
      <c r="I14" s="123">
        <v>1869</v>
      </c>
      <c r="J14" s="123">
        <f t="shared" si="0"/>
        <v>130.7541625857003</v>
      </c>
      <c r="K14" s="123">
        <f t="shared" si="1"/>
        <v>100</v>
      </c>
    </row>
    <row r="15" spans="1:11" ht="36">
      <c r="A15" s="214"/>
      <c r="B15" s="214"/>
      <c r="C15" s="214"/>
      <c r="D15" s="215"/>
      <c r="E15" s="134" t="s">
        <v>116</v>
      </c>
      <c r="F15" s="55" t="s">
        <v>120</v>
      </c>
      <c r="G15" s="123">
        <v>80</v>
      </c>
      <c r="H15" s="123">
        <v>80</v>
      </c>
      <c r="I15" s="123">
        <v>80</v>
      </c>
      <c r="J15" s="123">
        <f t="shared" si="0"/>
        <v>100</v>
      </c>
      <c r="K15" s="123">
        <f t="shared" si="1"/>
        <v>100</v>
      </c>
    </row>
  </sheetData>
  <sheetProtection/>
  <mergeCells count="25">
    <mergeCell ref="J1:K1"/>
    <mergeCell ref="A2:K2"/>
    <mergeCell ref="I6:I7"/>
    <mergeCell ref="J6:J7"/>
    <mergeCell ref="K6:K7"/>
    <mergeCell ref="B10:B11"/>
    <mergeCell ref="F6:F7"/>
    <mergeCell ref="A6:B6"/>
    <mergeCell ref="C6:C7"/>
    <mergeCell ref="D6:D7"/>
    <mergeCell ref="D9:K9"/>
    <mergeCell ref="C10:C11"/>
    <mergeCell ref="G6:G7"/>
    <mergeCell ref="H6:H7"/>
    <mergeCell ref="E6:E7"/>
    <mergeCell ref="D10:D11"/>
    <mergeCell ref="A10:A11"/>
    <mergeCell ref="A12:A13"/>
    <mergeCell ref="B12:B13"/>
    <mergeCell ref="C12:C13"/>
    <mergeCell ref="D12:D13"/>
    <mergeCell ref="A14:A15"/>
    <mergeCell ref="B14:B15"/>
    <mergeCell ref="C14:C15"/>
    <mergeCell ref="D14:D15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"/>
  <sheetViews>
    <sheetView tabSelected="1" zoomScale="90" zoomScaleNormal="90" zoomScalePageLayoutView="0" workbookViewId="0" topLeftCell="A14">
      <selection activeCell="L19" sqref="L19"/>
    </sheetView>
  </sheetViews>
  <sheetFormatPr defaultColWidth="8.8515625" defaultRowHeight="15"/>
  <cols>
    <col min="1" max="2" width="5.8515625" style="34" customWidth="1"/>
    <col min="3" max="3" width="3.57421875" style="34" customWidth="1"/>
    <col min="4" max="4" width="33.140625" style="34" customWidth="1"/>
    <col min="5" max="5" width="8.7109375" style="34" customWidth="1"/>
    <col min="6" max="8" width="10.421875" style="34" customWidth="1"/>
    <col min="9" max="9" width="11.421875" style="34" customWidth="1"/>
    <col min="10" max="10" width="10.7109375" style="34" customWidth="1"/>
    <col min="11" max="11" width="27.7109375" style="34" customWidth="1"/>
    <col min="12" max="12" width="8.8515625" style="241" customWidth="1"/>
    <col min="13" max="16384" width="8.8515625" style="34" customWidth="1"/>
  </cols>
  <sheetData>
    <row r="1" spans="1:12" s="20" customFormat="1" ht="17.25" customHeight="1">
      <c r="A1" s="14"/>
      <c r="B1" s="14"/>
      <c r="C1" s="14"/>
      <c r="D1" s="14"/>
      <c r="E1" s="14"/>
      <c r="F1" s="14"/>
      <c r="G1" s="14"/>
      <c r="H1" s="14"/>
      <c r="I1" s="19"/>
      <c r="J1" s="19"/>
      <c r="K1" s="33" t="s">
        <v>49</v>
      </c>
      <c r="L1" s="239"/>
    </row>
    <row r="2" spans="1:12" s="20" customFormat="1" ht="15.75" customHeight="1">
      <c r="A2" s="14"/>
      <c r="B2" s="205" t="s">
        <v>48</v>
      </c>
      <c r="C2" s="205"/>
      <c r="D2" s="205"/>
      <c r="E2" s="205"/>
      <c r="F2" s="205"/>
      <c r="G2" s="205"/>
      <c r="H2" s="205"/>
      <c r="I2" s="205"/>
      <c r="J2" s="205"/>
      <c r="K2" s="205"/>
      <c r="L2" s="239"/>
    </row>
    <row r="3" spans="1:12" s="29" customFormat="1" ht="17.25" customHeight="1">
      <c r="A3" s="212" t="s">
        <v>177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39"/>
    </row>
    <row r="4" spans="1:17" s="14" customFormat="1" ht="15" customHeight="1">
      <c r="A4" s="198" t="s">
        <v>109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40"/>
      <c r="M4" s="19"/>
      <c r="N4" s="19"/>
      <c r="O4" s="19"/>
      <c r="P4" s="19"/>
      <c r="Q4" s="19"/>
    </row>
    <row r="5" spans="1:17" s="14" customFormat="1" ht="15.75" customHeight="1">
      <c r="A5" s="198" t="s">
        <v>108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240"/>
      <c r="M5" s="19"/>
      <c r="N5" s="19"/>
      <c r="O5" s="19"/>
      <c r="P5" s="19"/>
      <c r="Q5" s="19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24" customFormat="1" ht="13.5" customHeight="1">
      <c r="A7" s="199" t="s">
        <v>9</v>
      </c>
      <c r="B7" s="225"/>
      <c r="C7" s="199" t="s">
        <v>16</v>
      </c>
      <c r="D7" s="199" t="s">
        <v>17</v>
      </c>
      <c r="E7" s="199" t="s">
        <v>18</v>
      </c>
      <c r="F7" s="199" t="s">
        <v>19</v>
      </c>
      <c r="G7" s="199"/>
      <c r="H7" s="199"/>
      <c r="I7" s="210" t="s">
        <v>33</v>
      </c>
      <c r="J7" s="210" t="s">
        <v>226</v>
      </c>
      <c r="K7" s="210" t="s">
        <v>31</v>
      </c>
      <c r="L7" s="242"/>
    </row>
    <row r="8" spans="1:12" s="24" customFormat="1" ht="43.5" customHeight="1">
      <c r="A8" s="225"/>
      <c r="B8" s="225"/>
      <c r="C8" s="199"/>
      <c r="D8" s="199"/>
      <c r="E8" s="199"/>
      <c r="F8" s="199" t="s">
        <v>197</v>
      </c>
      <c r="G8" s="199" t="s">
        <v>198</v>
      </c>
      <c r="H8" s="199" t="s">
        <v>30</v>
      </c>
      <c r="I8" s="230"/>
      <c r="J8" s="230"/>
      <c r="K8" s="232"/>
      <c r="L8" s="242" t="s">
        <v>215</v>
      </c>
    </row>
    <row r="9" spans="1:12" s="24" customFormat="1" ht="13.5" customHeight="1">
      <c r="A9" s="8" t="s">
        <v>13</v>
      </c>
      <c r="B9" s="8" t="s">
        <v>10</v>
      </c>
      <c r="C9" s="199"/>
      <c r="D9" s="225"/>
      <c r="E9" s="225"/>
      <c r="F9" s="199"/>
      <c r="G9" s="199"/>
      <c r="H9" s="199"/>
      <c r="I9" s="231"/>
      <c r="J9" s="231"/>
      <c r="K9" s="211"/>
      <c r="L9" s="242"/>
    </row>
    <row r="10" spans="1:12" s="24" customFormat="1" ht="13.5" customHeight="1">
      <c r="A10" s="8" t="s">
        <v>8</v>
      </c>
      <c r="B10" s="8" t="s">
        <v>7</v>
      </c>
      <c r="C10" s="6">
        <v>3</v>
      </c>
      <c r="D10" s="35">
        <v>4</v>
      </c>
      <c r="E10" s="35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13">
        <v>11</v>
      </c>
      <c r="L10" s="242"/>
    </row>
    <row r="11" spans="1:12" s="27" customFormat="1" ht="15.75">
      <c r="A11" s="36" t="s">
        <v>63</v>
      </c>
      <c r="B11" s="6">
        <v>1</v>
      </c>
      <c r="C11" s="31"/>
      <c r="D11" s="226" t="s">
        <v>97</v>
      </c>
      <c r="E11" s="226"/>
      <c r="F11" s="226"/>
      <c r="G11" s="226"/>
      <c r="H11" s="226"/>
      <c r="I11" s="226"/>
      <c r="J11" s="226"/>
      <c r="K11" s="226"/>
      <c r="L11" s="243"/>
    </row>
    <row r="12" spans="1:12" s="27" customFormat="1" ht="48">
      <c r="A12" s="228" t="s">
        <v>63</v>
      </c>
      <c r="B12" s="227" t="s">
        <v>8</v>
      </c>
      <c r="C12" s="37">
        <v>1</v>
      </c>
      <c r="D12" s="47" t="s">
        <v>98</v>
      </c>
      <c r="E12" s="52" t="s">
        <v>106</v>
      </c>
      <c r="F12" s="38">
        <v>30</v>
      </c>
      <c r="G12" s="38">
        <v>34</v>
      </c>
      <c r="H12" s="38">
        <v>30</v>
      </c>
      <c r="I12" s="116">
        <f>H12/G12</f>
        <v>0.8823529411764706</v>
      </c>
      <c r="J12" s="38">
        <v>1</v>
      </c>
      <c r="K12" s="31"/>
      <c r="L12" s="244"/>
    </row>
    <row r="13" spans="1:12" s="27" customFormat="1" ht="39.75" customHeight="1">
      <c r="A13" s="228"/>
      <c r="B13" s="227"/>
      <c r="C13" s="37">
        <v>2</v>
      </c>
      <c r="D13" s="50" t="s">
        <v>99</v>
      </c>
      <c r="E13" s="53" t="s">
        <v>106</v>
      </c>
      <c r="F13" s="38">
        <v>23</v>
      </c>
      <c r="G13" s="38">
        <v>23</v>
      </c>
      <c r="H13" s="38">
        <v>23</v>
      </c>
      <c r="I13" s="116">
        <f aca="true" t="shared" si="0" ref="I13:I19">H13/G13</f>
        <v>1</v>
      </c>
      <c r="J13" s="38">
        <v>1</v>
      </c>
      <c r="K13" s="31"/>
      <c r="L13" s="244"/>
    </row>
    <row r="14" spans="1:12" s="25" customFormat="1" ht="84">
      <c r="A14" s="228"/>
      <c r="B14" s="227"/>
      <c r="C14" s="41">
        <v>3</v>
      </c>
      <c r="D14" s="48" t="s">
        <v>100</v>
      </c>
      <c r="E14" s="54" t="s">
        <v>107</v>
      </c>
      <c r="F14" s="37">
        <v>100</v>
      </c>
      <c r="G14" s="38">
        <v>100</v>
      </c>
      <c r="H14" s="38">
        <v>100</v>
      </c>
      <c r="I14" s="116">
        <f t="shared" si="0"/>
        <v>1</v>
      </c>
      <c r="J14" s="38">
        <v>1</v>
      </c>
      <c r="K14" s="51"/>
      <c r="L14" s="245"/>
    </row>
    <row r="15" spans="1:12" s="27" customFormat="1" ht="60">
      <c r="A15" s="228"/>
      <c r="B15" s="227"/>
      <c r="C15" s="37">
        <v>4</v>
      </c>
      <c r="D15" s="49" t="s">
        <v>101</v>
      </c>
      <c r="E15" s="54" t="s">
        <v>107</v>
      </c>
      <c r="F15" s="39">
        <v>25.4</v>
      </c>
      <c r="G15" s="39">
        <v>25</v>
      </c>
      <c r="H15" s="39">
        <v>25</v>
      </c>
      <c r="I15" s="116">
        <f t="shared" si="0"/>
        <v>1</v>
      </c>
      <c r="J15" s="38">
        <v>0.984</v>
      </c>
      <c r="K15" s="42"/>
      <c r="L15" s="244"/>
    </row>
    <row r="16" spans="1:12" s="27" customFormat="1" ht="48.75" customHeight="1">
      <c r="A16" s="228"/>
      <c r="B16" s="227"/>
      <c r="C16" s="37">
        <v>5</v>
      </c>
      <c r="D16" s="49" t="s">
        <v>102</v>
      </c>
      <c r="E16" s="54" t="s">
        <v>107</v>
      </c>
      <c r="F16" s="31">
        <v>32</v>
      </c>
      <c r="G16" s="38">
        <v>32</v>
      </c>
      <c r="H16" s="37">
        <v>34</v>
      </c>
      <c r="I16" s="116">
        <f t="shared" si="0"/>
        <v>1.0625</v>
      </c>
      <c r="J16" s="38" t="s">
        <v>204</v>
      </c>
      <c r="K16" s="42"/>
      <c r="L16" s="244"/>
    </row>
    <row r="17" spans="1:12" s="27" customFormat="1" ht="24">
      <c r="A17" s="228"/>
      <c r="B17" s="227"/>
      <c r="C17" s="37">
        <v>6</v>
      </c>
      <c r="D17" s="49" t="s">
        <v>103</v>
      </c>
      <c r="E17" s="54" t="s">
        <v>107</v>
      </c>
      <c r="F17" s="37">
        <v>1.14</v>
      </c>
      <c r="G17" s="38">
        <v>5</v>
      </c>
      <c r="H17" s="37">
        <v>1.15</v>
      </c>
      <c r="I17" s="116">
        <f t="shared" si="0"/>
        <v>0.22999999999999998</v>
      </c>
      <c r="J17" s="38" t="s">
        <v>205</v>
      </c>
      <c r="K17" s="42"/>
      <c r="L17" s="244"/>
    </row>
    <row r="18" spans="1:12" s="25" customFormat="1" ht="48">
      <c r="A18" s="228"/>
      <c r="B18" s="227"/>
      <c r="C18" s="41">
        <v>7</v>
      </c>
      <c r="D18" s="49" t="s">
        <v>104</v>
      </c>
      <c r="E18" s="54" t="s">
        <v>107</v>
      </c>
      <c r="F18" s="38">
        <v>33</v>
      </c>
      <c r="G18" s="38">
        <v>36</v>
      </c>
      <c r="H18" s="38">
        <v>33</v>
      </c>
      <c r="I18" s="116">
        <f t="shared" si="0"/>
        <v>0.9166666666666666</v>
      </c>
      <c r="J18" s="38">
        <v>0.916</v>
      </c>
      <c r="K18" s="51"/>
      <c r="L18" s="245"/>
    </row>
    <row r="19" spans="1:12" s="27" customFormat="1" ht="36">
      <c r="A19" s="228"/>
      <c r="B19" s="227"/>
      <c r="C19" s="37">
        <v>8</v>
      </c>
      <c r="D19" s="49" t="s">
        <v>105</v>
      </c>
      <c r="E19" s="54" t="s">
        <v>107</v>
      </c>
      <c r="F19" s="42">
        <v>20</v>
      </c>
      <c r="G19" s="38">
        <v>40</v>
      </c>
      <c r="H19" s="42">
        <v>20</v>
      </c>
      <c r="I19" s="116">
        <f t="shared" si="0"/>
        <v>0.5</v>
      </c>
      <c r="J19" s="39">
        <v>0.5</v>
      </c>
      <c r="K19" s="40"/>
      <c r="L19" s="244"/>
    </row>
    <row r="21" spans="1:11" ht="43.5" customHeight="1">
      <c r="A21" s="229" t="s">
        <v>34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</row>
  </sheetData>
  <sheetProtection/>
  <mergeCells count="19"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  <mergeCell ref="D7:D9"/>
    <mergeCell ref="E7:E9"/>
    <mergeCell ref="D11:K11"/>
    <mergeCell ref="B12:B19"/>
    <mergeCell ref="A12:A19"/>
    <mergeCell ref="A21:K21"/>
    <mergeCell ref="I7:I9"/>
    <mergeCell ref="J7:J9"/>
    <mergeCell ref="K7:K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48.7109375" style="0" customWidth="1"/>
    <col min="3" max="3" width="17.57421875" style="0" customWidth="1"/>
    <col min="4" max="4" width="20.28125" style="0" customWidth="1"/>
    <col min="5" max="5" width="35.140625" style="0" customWidth="1"/>
  </cols>
  <sheetData>
    <row r="1" spans="1:5" ht="15">
      <c r="A1" s="233" t="s">
        <v>150</v>
      </c>
      <c r="B1" s="233"/>
      <c r="C1" s="233"/>
      <c r="D1" s="233"/>
      <c r="E1" s="233"/>
    </row>
    <row r="2" spans="1:5" ht="15.75">
      <c r="A2" s="234" t="s">
        <v>151</v>
      </c>
      <c r="B2" s="234"/>
      <c r="C2" s="234"/>
      <c r="D2" s="234"/>
      <c r="E2" s="234"/>
    </row>
    <row r="3" spans="1:5" ht="15">
      <c r="A3" s="4"/>
      <c r="B3" s="67"/>
      <c r="C3" s="67"/>
      <c r="D3" s="67"/>
      <c r="E3" s="67"/>
    </row>
    <row r="4" spans="1:5" ht="15">
      <c r="A4" s="73" t="s">
        <v>16</v>
      </c>
      <c r="B4" s="73" t="s">
        <v>146</v>
      </c>
      <c r="C4" s="73" t="s">
        <v>147</v>
      </c>
      <c r="D4" s="73" t="s">
        <v>148</v>
      </c>
      <c r="E4" s="73" t="s">
        <v>149</v>
      </c>
    </row>
    <row r="5" spans="1:5" ht="119.25" customHeight="1">
      <c r="A5" s="74">
        <v>1</v>
      </c>
      <c r="B5" s="78" t="s">
        <v>152</v>
      </c>
      <c r="C5" s="76">
        <v>44358</v>
      </c>
      <c r="D5" s="77" t="s">
        <v>183</v>
      </c>
      <c r="E5" s="75" t="s">
        <v>153</v>
      </c>
    </row>
    <row r="6" spans="1:5" ht="110.25">
      <c r="A6" s="91">
        <v>3</v>
      </c>
      <c r="B6" s="78" t="s">
        <v>152</v>
      </c>
      <c r="C6" s="92">
        <v>44195</v>
      </c>
      <c r="D6" s="72" t="s">
        <v>184</v>
      </c>
      <c r="E6" s="75" t="s">
        <v>153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Q9"/>
  <sheetViews>
    <sheetView zoomScalePageLayoutView="0" workbookViewId="0" topLeftCell="A4">
      <selection activeCell="J8" sqref="J8"/>
    </sheetView>
  </sheetViews>
  <sheetFormatPr defaultColWidth="9.140625" defaultRowHeight="15"/>
  <cols>
    <col min="3" max="3" width="31.421875" style="0" customWidth="1"/>
    <col min="4" max="4" width="19.00390625" style="0" customWidth="1"/>
    <col min="5" max="5" width="15.8515625" style="0" customWidth="1"/>
  </cols>
  <sheetData>
    <row r="2" spans="1:10" ht="15.75">
      <c r="A2" s="235" t="s">
        <v>154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01.25">
      <c r="A4" s="199" t="s">
        <v>9</v>
      </c>
      <c r="B4" s="199"/>
      <c r="C4" s="236" t="s">
        <v>22</v>
      </c>
      <c r="D4" s="237" t="s">
        <v>155</v>
      </c>
      <c r="E4" s="238" t="s">
        <v>156</v>
      </c>
      <c r="F4" s="82" t="s">
        <v>157</v>
      </c>
      <c r="G4" s="82" t="s">
        <v>158</v>
      </c>
      <c r="H4" s="82" t="s">
        <v>159</v>
      </c>
      <c r="I4" s="82" t="s">
        <v>160</v>
      </c>
      <c r="J4" s="82" t="s">
        <v>161</v>
      </c>
    </row>
    <row r="5" spans="1:10" ht="15">
      <c r="A5" s="8" t="s">
        <v>13</v>
      </c>
      <c r="B5" s="8" t="s">
        <v>10</v>
      </c>
      <c r="C5" s="236"/>
      <c r="D5" s="237"/>
      <c r="E5" s="238"/>
      <c r="F5" s="81" t="s">
        <v>162</v>
      </c>
      <c r="G5" s="81" t="s">
        <v>163</v>
      </c>
      <c r="H5" s="81" t="s">
        <v>164</v>
      </c>
      <c r="I5" s="81" t="s">
        <v>165</v>
      </c>
      <c r="J5" s="81" t="s">
        <v>166</v>
      </c>
    </row>
    <row r="6" spans="1:10" ht="15">
      <c r="A6" s="8" t="s">
        <v>8</v>
      </c>
      <c r="B6" s="8" t="s">
        <v>7</v>
      </c>
      <c r="C6" s="80">
        <v>3</v>
      </c>
      <c r="D6" s="81">
        <v>4</v>
      </c>
      <c r="E6" s="82">
        <v>5</v>
      </c>
      <c r="F6" s="81" t="s">
        <v>167</v>
      </c>
      <c r="G6" s="81">
        <v>7</v>
      </c>
      <c r="H6" s="81">
        <v>8</v>
      </c>
      <c r="I6" s="81">
        <v>9</v>
      </c>
      <c r="J6" s="81" t="s">
        <v>168</v>
      </c>
    </row>
    <row r="7" spans="1:10" ht="60">
      <c r="A7" s="83" t="s">
        <v>169</v>
      </c>
      <c r="B7" s="83"/>
      <c r="C7" s="84" t="s">
        <v>170</v>
      </c>
      <c r="D7" s="87" t="s">
        <v>171</v>
      </c>
      <c r="E7" s="84" t="s">
        <v>67</v>
      </c>
      <c r="F7" s="88">
        <v>0.711</v>
      </c>
      <c r="G7" s="131">
        <v>0.816</v>
      </c>
      <c r="H7" s="88">
        <v>0.87</v>
      </c>
      <c r="I7" s="88">
        <v>0.998</v>
      </c>
      <c r="J7" s="88">
        <v>0.872</v>
      </c>
    </row>
    <row r="8" spans="1:17" s="115" customFormat="1" ht="15">
      <c r="A8" s="136"/>
      <c r="B8" s="136"/>
      <c r="C8" s="136"/>
      <c r="D8" s="136"/>
      <c r="E8" s="136"/>
      <c r="F8" s="137"/>
      <c r="G8" s="137"/>
      <c r="H8" s="138"/>
      <c r="I8" s="137"/>
      <c r="J8" s="137"/>
      <c r="K8" s="135"/>
      <c r="L8" s="135"/>
      <c r="M8" s="135"/>
      <c r="N8" s="135"/>
      <c r="O8" s="135"/>
      <c r="P8" s="135"/>
      <c r="Q8" s="135"/>
    </row>
    <row r="9" spans="1:10" ht="15">
      <c r="A9" s="85"/>
      <c r="B9" s="86" t="s">
        <v>172</v>
      </c>
      <c r="C9" s="85"/>
      <c r="D9" s="85"/>
      <c r="E9" s="85"/>
      <c r="F9" s="85"/>
      <c r="G9" s="85"/>
      <c r="H9" s="85"/>
      <c r="I9" s="85"/>
      <c r="J9" s="85"/>
    </row>
  </sheetData>
  <sheetProtection/>
  <mergeCells count="5">
    <mergeCell ref="A2:J2"/>
    <mergeCell ref="A4:B4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2022-03-31T06:48:11Z</dcterms:modified>
  <cp:category/>
  <cp:version/>
  <cp:contentType/>
  <cp:contentStatus/>
</cp:coreProperties>
</file>